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0" windowWidth="12315" windowHeight="10935" tabRatio="703" activeTab="3"/>
  </bookViews>
  <sheets>
    <sheet name="Стр.1" sheetId="21" r:id="rId1"/>
    <sheet name="Стр.2" sheetId="22" r:id="rId2"/>
    <sheet name="1." sheetId="20" r:id="rId3"/>
    <sheet name="2." sheetId="1" r:id="rId4"/>
    <sheet name="Стр.5" sheetId="23" r:id="rId5"/>
    <sheet name="3." sheetId="15" r:id="rId6"/>
    <sheet name="4." sheetId="16" r:id="rId7"/>
    <sheet name="1.1" sheetId="2" r:id="rId8"/>
    <sheet name="1.2" sheetId="18" r:id="rId9"/>
    <sheet name="1.3" sheetId="14" r:id="rId10"/>
    <sheet name="1.4" sheetId="3" r:id="rId11"/>
    <sheet name="2" sheetId="19" r:id="rId12"/>
    <sheet name="3" sheetId="4" r:id="rId13"/>
    <sheet name="4" sheetId="6" r:id="rId14"/>
    <sheet name="5.1" sheetId="7" r:id="rId15"/>
    <sheet name="5.2" sheetId="8" r:id="rId16"/>
    <sheet name="5.3" sheetId="9" r:id="rId17"/>
    <sheet name="5.4" sheetId="10" r:id="rId18"/>
    <sheet name="5.5" sheetId="11" r:id="rId19"/>
    <sheet name="5.6" sheetId="12" r:id="rId20"/>
    <sheet name="5.7" sheetId="13" r:id="rId21"/>
    <sheet name="Лист1" sheetId="24" r:id="rId22"/>
  </sheets>
  <definedNames>
    <definedName name="_xlnm.Print_Area" localSheetId="2">'1.'!$A$1:$C$30</definedName>
    <definedName name="_xlnm.Print_Area" localSheetId="7">'1.1'!$A$1:$J$23</definedName>
    <definedName name="_xlnm.Print_Area" localSheetId="8">'1.2'!$A$1:$F$11</definedName>
    <definedName name="_xlnm.Print_Area" localSheetId="9">'1.3'!$A$1:$F$10</definedName>
    <definedName name="_xlnm.Print_Area" localSheetId="10">'1.4'!$A$1:$D$23</definedName>
    <definedName name="_xlnm.Print_Area" localSheetId="11">'2'!$A$1:$E$12</definedName>
    <definedName name="_xlnm.Print_Area" localSheetId="3">'2.'!$B$1:$P$139</definedName>
    <definedName name="_xlnm.Print_Area" localSheetId="12">'3'!$A$1:$E$20</definedName>
    <definedName name="_xlnm.Print_Area" localSheetId="5">'3.'!$A$1:$C$15</definedName>
    <definedName name="_xlnm.Print_Area" localSheetId="13">'4'!$A$1:$E$13</definedName>
    <definedName name="_xlnm.Print_Area" localSheetId="6">'4.'!$A$1:$C$11</definedName>
    <definedName name="_xlnm.Print_Area" localSheetId="14">'5.1'!$A$1:$F$11</definedName>
    <definedName name="_xlnm.Print_Area" localSheetId="15">'5.2'!$A$1:$E$11</definedName>
    <definedName name="_xlnm.Print_Area" localSheetId="16">'5.3'!$A$1:$F$12</definedName>
    <definedName name="_xlnm.Print_Area" localSheetId="17">'5.4'!$A$1:$E$11</definedName>
    <definedName name="_xlnm.Print_Area" localSheetId="18">'5.5'!$A$1:$E$23</definedName>
    <definedName name="_xlnm.Print_Area" localSheetId="19">'5.6'!$A$1:$E$19</definedName>
    <definedName name="_xlnm.Print_Area" localSheetId="20">'5.7'!$A$1:$E$23</definedName>
    <definedName name="_xlnm.Print_Area" localSheetId="0">Стр.1!$A$1:$DN$44</definedName>
    <definedName name="_xlnm.Print_Area" localSheetId="1">Стр.2!$A$1:$DX$28</definedName>
    <definedName name="_xlnm.Print_Area" localSheetId="4">Стр.5!$A$1:$L$51</definedName>
  </definedNames>
  <calcPr calcId="125725"/>
</workbook>
</file>

<file path=xl/calcChain.xml><?xml version="1.0" encoding="utf-8"?>
<calcChain xmlns="http://schemas.openxmlformats.org/spreadsheetml/2006/main">
  <c r="H81" i="1"/>
  <c r="E20" i="4" l="1"/>
  <c r="C19" i="3" l="1"/>
  <c r="D13" l="1"/>
  <c r="D11"/>
  <c r="D16"/>
  <c r="D18" i="2" l="1"/>
  <c r="D17"/>
  <c r="D16"/>
  <c r="D15" l="1"/>
  <c r="I15" s="1"/>
  <c r="J15" l="1"/>
  <c r="D19" i="12"/>
  <c r="E22" i="13"/>
  <c r="E13" i="6"/>
  <c r="F8" i="9"/>
  <c r="F11"/>
  <c r="F10"/>
  <c r="F9"/>
  <c r="F12" s="1"/>
  <c r="E11" i="4"/>
  <c r="E16" s="1"/>
  <c r="I18" i="2"/>
  <c r="I17"/>
  <c r="J17" s="1"/>
  <c r="I16"/>
  <c r="J16" s="1"/>
  <c r="D17" i="23"/>
  <c r="E15"/>
  <c r="F42" i="1" l="1"/>
  <c r="C22" i="2" l="1"/>
  <c r="D22"/>
  <c r="J22" l="1"/>
  <c r="E24" i="13" s="1"/>
  <c r="F29" i="23"/>
  <c r="E29"/>
  <c r="D29"/>
  <c r="D51" l="1"/>
  <c r="D9" i="8"/>
  <c r="C9"/>
  <c r="E7"/>
  <c r="E9" s="1"/>
  <c r="L38" i="1"/>
  <c r="J38"/>
  <c r="E19" i="11"/>
  <c r="E18"/>
  <c r="E17"/>
  <c r="E16"/>
  <c r="E15"/>
  <c r="E13"/>
  <c r="A9"/>
  <c r="A10" s="1"/>
  <c r="A11" s="1"/>
  <c r="A12" s="1"/>
  <c r="F7" i="7"/>
  <c r="H26" i="1" l="1"/>
  <c r="E20" i="11"/>
  <c r="J14" i="23" l="1"/>
  <c r="L14"/>
  <c r="K14"/>
  <c r="I14"/>
  <c r="H14"/>
  <c r="F51"/>
  <c r="E51"/>
  <c r="F50"/>
  <c r="E50"/>
  <c r="D50"/>
  <c r="F49"/>
  <c r="E49"/>
  <c r="D49"/>
  <c r="F48"/>
  <c r="E48"/>
  <c r="D48"/>
  <c r="F47"/>
  <c r="E47"/>
  <c r="D47"/>
  <c r="B15"/>
  <c r="B16" s="1"/>
  <c r="B17" l="1"/>
  <c r="B18" s="1"/>
  <c r="B19" s="1"/>
  <c r="B20" s="1"/>
  <c r="B21" s="1"/>
  <c r="B22" s="1"/>
  <c r="B23" s="1"/>
  <c r="B24" s="1"/>
  <c r="B25" s="1"/>
  <c r="B26" s="1"/>
  <c r="B27" s="1"/>
  <c r="B28" s="1"/>
  <c r="F26"/>
  <c r="E26"/>
  <c r="D26"/>
  <c r="F25"/>
  <c r="E25"/>
  <c r="D25"/>
  <c r="F28"/>
  <c r="E28"/>
  <c r="D28"/>
  <c r="G14"/>
  <c r="H123" i="1"/>
  <c r="H120"/>
  <c r="H119"/>
  <c r="H117"/>
  <c r="H116"/>
  <c r="H115"/>
  <c r="H127"/>
  <c r="H88"/>
  <c r="H90"/>
  <c r="H89"/>
  <c r="H80"/>
  <c r="H79"/>
  <c r="H77"/>
  <c r="H76"/>
  <c r="H75"/>
  <c r="H68"/>
  <c r="H28"/>
  <c r="L26"/>
  <c r="B29" i="23" l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D14"/>
  <c r="G13"/>
  <c r="H109" i="1"/>
  <c r="G26" i="12" l="1"/>
  <c r="J13" i="23"/>
  <c r="D20"/>
  <c r="F36" i="13"/>
  <c r="F35"/>
  <c r="F34"/>
  <c r="F33"/>
  <c r="A10"/>
  <c r="A11" s="1"/>
  <c r="A12" s="1"/>
  <c r="F29"/>
  <c r="D13" i="23"/>
  <c r="F15"/>
  <c r="E39"/>
  <c r="F39"/>
  <c r="E40"/>
  <c r="F40"/>
  <c r="E41"/>
  <c r="F41"/>
  <c r="E42"/>
  <c r="F42"/>
  <c r="E43"/>
  <c r="F43"/>
  <c r="E44"/>
  <c r="F44"/>
  <c r="E45"/>
  <c r="F45"/>
  <c r="E46"/>
  <c r="F46"/>
  <c r="E19"/>
  <c r="F19"/>
  <c r="E20"/>
  <c r="F20"/>
  <c r="E21"/>
  <c r="F21"/>
  <c r="E22"/>
  <c r="F22"/>
  <c r="E24"/>
  <c r="F24"/>
  <c r="E27"/>
  <c r="F27"/>
  <c r="D39"/>
  <c r="D40"/>
  <c r="D41"/>
  <c r="D42"/>
  <c r="D43"/>
  <c r="D44"/>
  <c r="D45"/>
  <c r="D46"/>
  <c r="D16"/>
  <c r="D18"/>
  <c r="D19"/>
  <c r="D21"/>
  <c r="D22"/>
  <c r="D24"/>
  <c r="D27"/>
  <c r="F23"/>
  <c r="E23"/>
  <c r="D23"/>
  <c r="F38"/>
  <c r="E38"/>
  <c r="D38"/>
  <c r="F37"/>
  <c r="E37"/>
  <c r="D37"/>
  <c r="F36"/>
  <c r="E36"/>
  <c r="D36"/>
  <c r="F35"/>
  <c r="E35"/>
  <c r="D35"/>
  <c r="F34"/>
  <c r="E34"/>
  <c r="D34"/>
  <c r="F33"/>
  <c r="E33"/>
  <c r="D33"/>
  <c r="F32"/>
  <c r="E32"/>
  <c r="D32"/>
  <c r="F31"/>
  <c r="E31"/>
  <c r="D31"/>
  <c r="F30"/>
  <c r="E30"/>
  <c r="D30"/>
  <c r="F18"/>
  <c r="E18"/>
  <c r="F16"/>
  <c r="E16"/>
  <c r="L13"/>
  <c r="K13"/>
  <c r="I13"/>
  <c r="A8" i="12"/>
  <c r="A9" s="1"/>
  <c r="A10" s="1"/>
  <c r="A11" s="1"/>
  <c r="A12" s="1"/>
  <c r="A13" s="1"/>
  <c r="A14" s="1"/>
  <c r="H13" i="23"/>
  <c r="D15"/>
  <c r="G29" i="11"/>
  <c r="G28"/>
  <c r="G27" i="12"/>
  <c r="G28"/>
  <c r="F8" i="7"/>
  <c r="F10" s="1"/>
  <c r="C16" i="4"/>
  <c r="E23"/>
  <c r="D18" i="6"/>
  <c r="D20" s="1"/>
  <c r="F17" i="7"/>
  <c r="E36" i="13"/>
  <c r="E35"/>
  <c r="E34"/>
  <c r="E33"/>
  <c r="E29"/>
  <c r="D27" i="12"/>
  <c r="D26"/>
  <c r="E29" i="11"/>
  <c r="E28"/>
  <c r="E33" s="1"/>
  <c r="F18" i="9"/>
  <c r="F21" s="1"/>
  <c r="F16" i="7"/>
  <c r="F20" s="1"/>
  <c r="F13" i="14"/>
  <c r="F10"/>
  <c r="E21" i="11" l="1"/>
  <c r="C22" i="3"/>
  <c r="D22" s="1"/>
  <c r="D19"/>
  <c r="F14" i="23"/>
  <c r="F13" s="1"/>
  <c r="E14"/>
  <c r="E13" s="1"/>
  <c r="G36" i="13"/>
  <c r="D30" i="12"/>
  <c r="E38" i="13"/>
  <c r="D23" i="3" l="1"/>
  <c r="K21" i="2"/>
  <c r="L21" s="1"/>
  <c r="H38" i="1" l="1"/>
  <c r="F41"/>
  <c r="F38" s="1"/>
</calcChain>
</file>

<file path=xl/sharedStrings.xml><?xml version="1.0" encoding="utf-8"?>
<sst xmlns="http://schemas.openxmlformats.org/spreadsheetml/2006/main" count="715" uniqueCount="371">
  <si>
    <t>Наименование показателя</t>
  </si>
  <si>
    <t>Код строки</t>
  </si>
  <si>
    <t>Объем финансового обеспечения, руб. (с точностью до двух знаков после запятой - 0,00)</t>
  </si>
  <si>
    <t>всего</t>
  </si>
  <si>
    <t>в том числе:</t>
  </si>
  <si>
    <t>субсидии, предоставляемые в соответствии с абзацем вторым пункта 1 статьи 78.1 Бюджетного кодекса Российской Федерации</t>
  </si>
  <si>
    <t>поступления от оказания услуг (выполнения работ) на платной основе и от иной приносящей доход деятельности</t>
  </si>
  <si>
    <t>из них гранты</t>
  </si>
  <si>
    <t>Поступления от доходов, всего:</t>
  </si>
  <si>
    <t>X</t>
  </si>
  <si>
    <t>доходы от оказания услуг, работ</t>
  </si>
  <si>
    <t>доходы от штрафов, пеней, иных сумм принудительного изъятия</t>
  </si>
  <si>
    <t>безвозмездные поступления от наднациональных организаций, правительств иностранных государств, международных финансовых организаций</t>
  </si>
  <si>
    <t>иные субсидии, предоставленные из бюджета</t>
  </si>
  <si>
    <t>прочие доходы</t>
  </si>
  <si>
    <t>доходы от операций с активами</t>
  </si>
  <si>
    <t>Выплаты по расходам, всего:</t>
  </si>
  <si>
    <t>в том числе на: выплаты персоналу всего:</t>
  </si>
  <si>
    <t>из них:</t>
  </si>
  <si>
    <t>социальные и иные выплаты населению, всего</t>
  </si>
  <si>
    <t>уплату налогов, сборов и иных платежей, всего</t>
  </si>
  <si>
    <t>прочие расходы (кроме расходов на закупку товаров, работ, услуг)</t>
  </si>
  <si>
    <t>расходы на закупку товаров, работ, услуг, всего</t>
  </si>
  <si>
    <t>Поступление финансовых активов, всего:</t>
  </si>
  <si>
    <t>прочие поступления</t>
  </si>
  <si>
    <t>Выбытие финансовых активов, всего</t>
  </si>
  <si>
    <t>прочие выбытия</t>
  </si>
  <si>
    <t>Остаток средств на начало года</t>
  </si>
  <si>
    <t>Остаток средств на конец года</t>
  </si>
  <si>
    <t xml:space="preserve">          1. Расчеты (обоснования) выплат персоналу (строка 210)</t>
  </si>
  <si>
    <t xml:space="preserve">            1.1. Расчеты (обоснования) расходов на оплату труда</t>
  </si>
  <si>
    <t>N п/п</t>
  </si>
  <si>
    <t>Должность, группа должностей</t>
  </si>
  <si>
    <t>Установленная численность, единиц</t>
  </si>
  <si>
    <t>Ежемесячная надбавка к должностному окладу, %</t>
  </si>
  <si>
    <t>Районный коэффициент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</si>
  <si>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</si>
  <si>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</si>
  <si>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</si>
  <si>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Итого:</t>
  </si>
  <si>
    <t>x</t>
  </si>
  <si>
    <t>Наименование расходов</t>
  </si>
  <si>
    <t>Налоговая база, руб.</t>
  </si>
  <si>
    <t>Ставка налога, %</t>
  </si>
  <si>
    <t>Сумма исчисленного налога, подлежащего уплате, руб. (гр. 3 x гр. 4 / 100)</t>
  </si>
  <si>
    <t xml:space="preserve"> 3. Расчет (обоснование) расходов на уплату налогов,сборов и иных платежей</t>
  </si>
  <si>
    <t>1.4. Расчеты (обоснования) страховых взносов на обязательное</t>
  </si>
  <si>
    <t>Наименование государственного внебюджетного фонда</t>
  </si>
  <si>
    <t>Размер базы для начисления страховых взносов, руб.</t>
  </si>
  <si>
    <t>Сумма взноса, руб.</t>
  </si>
  <si>
    <t>Страховые взносы в Пенсионный фонд Российской Федерации, всего</t>
  </si>
  <si>
    <t>1.1.</t>
  </si>
  <si>
    <t>по ставке 22,0%</t>
  </si>
  <si>
    <t>1.2.</t>
  </si>
  <si>
    <t>по ставке 10,0%</t>
  </si>
  <si>
    <t>1.3.</t>
  </si>
  <si>
    <t>с применением пониженных тарифов взносов в Пенсионный фонд Российской Федерации для отдельных категорий плательщиков</t>
  </si>
  <si>
    <t>Страховые взносы в Фонд социального страхования Российской Федерации, всего</t>
  </si>
  <si>
    <t>2.1.</t>
  </si>
  <si>
    <t>обязательное социальное страхование на случай временной нетрудоспособности и в связи с материнством по ставке 2,9%</t>
  </si>
  <si>
    <t>2.2.</t>
  </si>
  <si>
    <t>с применением ставки взносов в Фонд социального страхования Российской Федерации по ставке 0,0%</t>
  </si>
  <si>
    <t>2.3.</t>
  </si>
  <si>
    <t>обязательное социальное страхование от несчастных случаев на производстве и профессиональных заболеваний по ставке 0,2%</t>
  </si>
  <si>
    <t>2.4.</t>
  </si>
  <si>
    <t>обязательное социальное страхование от несчастных случаев на производстве и профессиональных заболеваний по ставке 0,_% &lt;*&gt;</t>
  </si>
  <si>
    <t>2.5.</t>
  </si>
  <si>
    <t>Страховые взносы в Федеральный фонд обязательного медицинского страхования, всего (по ставке 5,1%)</t>
  </si>
  <si>
    <t>Налог на имущество</t>
  </si>
  <si>
    <t>платные</t>
  </si>
  <si>
    <t xml:space="preserve">                     на закупку товаров, работ, услуг)</t>
  </si>
  <si>
    <t>Размер одной выплаты, руб.</t>
  </si>
  <si>
    <t>Количество выплат в год</t>
  </si>
  <si>
    <t>Общая сумма выплат, руб. (гр. 3 x гр. 4)</t>
  </si>
  <si>
    <t>Количество номеров</t>
  </si>
  <si>
    <t>Количество платежей в год</t>
  </si>
  <si>
    <t>Стоимость за единицу, руб.</t>
  </si>
  <si>
    <t>Сумма, руб. (гр. 3 x гр. 4 x гр. 5)</t>
  </si>
  <si>
    <t>Количество услуг перевозки</t>
  </si>
  <si>
    <t>Цена услуги перевозки, руб.</t>
  </si>
  <si>
    <t>Сумма, руб. (гр. 3 x гр. 4)</t>
  </si>
  <si>
    <t>Размер потребления ресурсов</t>
  </si>
  <si>
    <t>Тариф (с учетом НДС), руб.</t>
  </si>
  <si>
    <t>Индексация, %</t>
  </si>
  <si>
    <t>Сумма, руб. (гр. 4 x гр. 5 x гр. 6)</t>
  </si>
  <si>
    <t>Количество</t>
  </si>
  <si>
    <t>Ставка арендной платы</t>
  </si>
  <si>
    <t>Стоимость с учетом НДС, руб.</t>
  </si>
  <si>
    <t xml:space="preserve">                          по содержанию имущества</t>
  </si>
  <si>
    <t>Объект</t>
  </si>
  <si>
    <t>Количество работ (услуг)</t>
  </si>
  <si>
    <t>Стоимость работ (услуг), руб.</t>
  </si>
  <si>
    <t>мест.бюдж.</t>
  </si>
  <si>
    <t>Электроснабжение</t>
  </si>
  <si>
    <t>Водоснабжение, водоотведение</t>
  </si>
  <si>
    <t>местн. бюджет</t>
  </si>
  <si>
    <t>Количество договоров</t>
  </si>
  <si>
    <t>Стоимость услуги, руб.</t>
  </si>
  <si>
    <t>мест.бюджет</t>
  </si>
  <si>
    <t>Средняя стоимость, руб.</t>
  </si>
  <si>
    <t>Сумма, руб. (гр. 2 x гр. 3)</t>
  </si>
  <si>
    <t>ст. 225</t>
  </si>
  <si>
    <t>ст. 223</t>
  </si>
  <si>
    <t>ст. 226</t>
  </si>
  <si>
    <t>ст. 310</t>
  </si>
  <si>
    <t>ст. 340</t>
  </si>
  <si>
    <t>1.3. Расчеты (обоснования) выплат персоналу по уходу</t>
  </si>
  <si>
    <t xml:space="preserve">                                за ребенком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</si>
  <si>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</si>
  <si>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</si>
  <si>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руб.</t>
  </si>
  <si>
    <t>Услуги связи</t>
  </si>
  <si>
    <t>Коммунальные услуги</t>
  </si>
  <si>
    <t>Работы, услуги по содержанию имущества</t>
  </si>
  <si>
    <t>Прочие работы, услуги</t>
  </si>
  <si>
    <t>Сведения о средствах, поступающих</t>
  </si>
  <si>
    <t xml:space="preserve">            во временное распоряжение учреждения (подразделения)</t>
  </si>
  <si>
    <t xml:space="preserve">                       (очередной финансовый год)</t>
  </si>
  <si>
    <t>Сумма (руб., с точностью до двух знаков после запятой - 0,00)</t>
  </si>
  <si>
    <t>Поступление</t>
  </si>
  <si>
    <t>Выбытие</t>
  </si>
  <si>
    <t>Справочная информация</t>
  </si>
  <si>
    <t>Сумма (тыс. руб.)</t>
  </si>
  <si>
    <t>Объем публичных обязательств, всего:</t>
  </si>
  <si>
    <t>Объем бюджетных инвестиций (в части переданных полномочий государственного (муниципального) заказчика в соответствии с Бюджетным кодексом Российской Федерации), всего:</t>
  </si>
  <si>
    <t>Объем средств, поступивших во временное распоряжение, всего:</t>
  </si>
  <si>
    <t>1.2. Расчеты (обоснования) выплат персоналу при направлении</t>
  </si>
  <si>
    <t xml:space="preserve">                         в служебные командировки</t>
  </si>
  <si>
    <t>Средний размер выплаты на одного работника в день, руб.</t>
  </si>
  <si>
    <t>Количество работников, чел.</t>
  </si>
  <si>
    <t>Количество дней</t>
  </si>
  <si>
    <t>Источник финансового обеспечения бюджет субсидии на финансовое обеспечение выполнения муниципального задания из  бюджета субъекта Российской Федерации (местного бюджета)</t>
  </si>
  <si>
    <t>Таблица 3.</t>
  </si>
  <si>
    <t>Таблица 1.1</t>
  </si>
  <si>
    <t>ИНН/КПП</t>
  </si>
  <si>
    <t>Таблица 1.2</t>
  </si>
  <si>
    <t>Таблица 1.3</t>
  </si>
  <si>
    <t>Таблица 1.4</t>
  </si>
  <si>
    <t>Таблица 3</t>
  </si>
  <si>
    <t xml:space="preserve">     4. Расчет (обоснование) прочих расходов (кроме расходов</t>
  </si>
  <si>
    <t>Таблица 4</t>
  </si>
  <si>
    <t>Таблица 5.1.</t>
  </si>
  <si>
    <t>5.1. Расчет (обоснование) расходов на оплату услуг связи</t>
  </si>
  <si>
    <t>5.2. Расчет (обоснование) расходов на оплату транспортных услуг</t>
  </si>
  <si>
    <t>Таблица 5.2.</t>
  </si>
  <si>
    <t xml:space="preserve">      5.3. Расчет (обоснование) расходов на оплату коммунальных услуг</t>
  </si>
  <si>
    <t>Таблица 5.3.</t>
  </si>
  <si>
    <t xml:space="preserve">     5.4. Расчет (обоснование) расходов на оплату аренды имущества</t>
  </si>
  <si>
    <t>Таблица 5.4.</t>
  </si>
  <si>
    <t xml:space="preserve">         5.5. Расчет (обоснование) расходов на оплату работ, услуг</t>
  </si>
  <si>
    <t>Таблица 5.5.</t>
  </si>
  <si>
    <t>Таблица 5.6.</t>
  </si>
  <si>
    <t>5.6. Расчет (обоснование) расходов на оплату прочих работ, услуг</t>
  </si>
  <si>
    <t>Таблица 5.7.</t>
  </si>
  <si>
    <t>безвозмездные перечисления организациям</t>
  </si>
  <si>
    <t>Увеличение стоимости основных средств</t>
  </si>
  <si>
    <t>Увеличение стоимости материальных запасов</t>
  </si>
  <si>
    <t>Таблица 4.</t>
  </si>
  <si>
    <t>Заполняет учреждение самостоятельно по плану закупок в пределах объемов финансирования в соответствии с таблицей 2</t>
  </si>
  <si>
    <t>5.7. Расчет (обоснование) расходов на приобретение основных</t>
  </si>
  <si>
    <t>средств, материальных запасов</t>
  </si>
  <si>
    <t>страхование в Пенсионный фонд Российской Федерации, в Фонд</t>
  </si>
  <si>
    <t>социального страхования Российской Федерации, в Федеральный</t>
  </si>
  <si>
    <t xml:space="preserve"> фонд обязательного медицинского страхования</t>
  </si>
  <si>
    <t>нет плана, должна быть распечатана и равна нулю</t>
  </si>
  <si>
    <t xml:space="preserve">ст.221 </t>
  </si>
  <si>
    <t>местный</t>
  </si>
  <si>
    <t>Код видов расходов    621</t>
  </si>
  <si>
    <t>III. Расчеты (обоснования) плановых показателей по выплатам, использование при формировании Плана</t>
  </si>
  <si>
    <t>Таблица 2.</t>
  </si>
  <si>
    <t>2. Расчеты (обоснования) расходов на социальные и иные</t>
  </si>
  <si>
    <t xml:space="preserve">                             выплаты населению</t>
  </si>
  <si>
    <t>нет плана, должна быть  и  =  0,00 руб.</t>
  </si>
  <si>
    <t>Код видов расходов  621</t>
  </si>
  <si>
    <t>Показатели финансового состояния учреждения (подразделения)</t>
  </si>
  <si>
    <t xml:space="preserve">                       (последнюю отчетную дату)</t>
  </si>
  <si>
    <t>Сумма, тыс. руб.</t>
  </si>
  <si>
    <t>Нефинансовые активы, всего:</t>
  </si>
  <si>
    <t>недвижимое имущество, всего:</t>
  </si>
  <si>
    <t>остаточная стоимость</t>
  </si>
  <si>
    <t>особо ценное движимое имущество, всего:</t>
  </si>
  <si>
    <t>Финансовые активы, всего:</t>
  </si>
  <si>
    <t>денежные средства учреждения, всего</t>
  </si>
  <si>
    <t>денежные средства учреждения на счетах</t>
  </si>
  <si>
    <t>денежные средства учреждения, размещенные на депозиты в кредитной организации</t>
  </si>
  <si>
    <t>иные финансовые инструменты</t>
  </si>
  <si>
    <t>дебиторская задолженность по доходам</t>
  </si>
  <si>
    <t>дебиторская задолженность по расходам</t>
  </si>
  <si>
    <t>Обязательства, всего:</t>
  </si>
  <si>
    <t>долговые обязательства</t>
  </si>
  <si>
    <t>кредиторская задолженность:</t>
  </si>
  <si>
    <t>просроченная кредиторская задолженность</t>
  </si>
  <si>
    <t>"УТВЕРЖДАЮ"</t>
  </si>
  <si>
    <t>(подпись)</t>
  </si>
  <si>
    <t>(расшифровка подписи)</t>
  </si>
  <si>
    <t>"</t>
  </si>
  <si>
    <t xml:space="preserve"> г.</t>
  </si>
  <si>
    <t>План финансово-хозяйственной деятельности</t>
  </si>
  <si>
    <t xml:space="preserve"> год</t>
  </si>
  <si>
    <t>Форма по КФД</t>
  </si>
  <si>
    <t>Дата</t>
  </si>
  <si>
    <t xml:space="preserve">Наименование </t>
  </si>
  <si>
    <t>по ОКПО</t>
  </si>
  <si>
    <t>муниципального</t>
  </si>
  <si>
    <t>учреждения</t>
  </si>
  <si>
    <t>(подразделения)</t>
  </si>
  <si>
    <t>Единица измерения: руб.</t>
  </si>
  <si>
    <t>по ОКЕИ</t>
  </si>
  <si>
    <t xml:space="preserve">Наименование органа, </t>
  </si>
  <si>
    <t>осуществляющего</t>
  </si>
  <si>
    <t xml:space="preserve">функции и полномочия </t>
  </si>
  <si>
    <t>учредителя</t>
  </si>
  <si>
    <t xml:space="preserve">Адрес фактического </t>
  </si>
  <si>
    <t>местонахождения</t>
  </si>
  <si>
    <t>мунципального</t>
  </si>
  <si>
    <t xml:space="preserve">учреждения </t>
  </si>
  <si>
    <t xml:space="preserve">I. Основные сведения о деятельности муниципального учреждения </t>
  </si>
  <si>
    <t>1.1. Цели деятельности муниципального учреждения:</t>
  </si>
  <si>
    <t>1.2. Виды деятельности муниципального учреждения :</t>
  </si>
  <si>
    <t>1.3. Перечень услуг (работ), относящихся в соответствии с Уставом к основным видам деятельности мунципального учреждения, предоставление которых для физических и юридических лиц осуществляется, в том числе за плату:</t>
  </si>
  <si>
    <t>стоимость имущества, закрепленного на праве оперативного управления</t>
  </si>
  <si>
    <t>стоимость имущества, приобретенного учреждением за счет доходов, полученных от иной приносящей доход деятельности</t>
  </si>
  <si>
    <t>балансовая стоимостьособо ценного движимого имущества</t>
  </si>
  <si>
    <r>
      <rPr>
        <u/>
        <sz val="11"/>
        <rFont val="Times New Roman"/>
        <family val="1"/>
        <charset val="204"/>
      </rPr>
      <t>0,00</t>
    </r>
    <r>
      <rPr>
        <sz val="11"/>
        <rFont val="Times New Roman"/>
        <family val="1"/>
        <charset val="204"/>
      </rPr>
      <t xml:space="preserve"> рублей,</t>
    </r>
  </si>
  <si>
    <t>-</t>
  </si>
  <si>
    <t>Итого по объекту</t>
  </si>
  <si>
    <t>Натуральные показатели</t>
  </si>
  <si>
    <t>Тариф (сумма по договору на единицу, руб.</t>
  </si>
  <si>
    <t>Итого по видам услуг</t>
  </si>
  <si>
    <t xml:space="preserve">Вывоз ТБО </t>
  </si>
  <si>
    <t>иные</t>
  </si>
  <si>
    <t>ТО автоматической пожарной сигнализации (АПС)</t>
  </si>
  <si>
    <t>Услуги дезинсекции и дератизации</t>
  </si>
  <si>
    <t>Медицинский осмотр сотрудниуов</t>
  </si>
  <si>
    <t>Услуги местной и внутризонновой связи (телефон)</t>
  </si>
  <si>
    <t>Услуги интернет связи по передаче данных, доступ в компьютерную сеть</t>
  </si>
  <si>
    <t>Показатели выплат по расходам</t>
  </si>
  <si>
    <t>на закупку товаров, работ, услуг учреждения (подразделения)</t>
  </si>
  <si>
    <t>Таблица 2.1</t>
  </si>
  <si>
    <t>Год начала закупки</t>
  </si>
  <si>
    <t>Сумма выплат по расходам на закупку товаров, работ и услуг, руб. (с точностью до двух знаков после запятой - 0,00</t>
  </si>
  <si>
    <t>всего на закупки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</si>
  <si>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</si>
  <si>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</si>
  <si>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на 2018 год</t>
  </si>
  <si>
    <t>на 2019 год</t>
  </si>
  <si>
    <t>Выплаты по расходам на закупку товаров, работ, услуг всего:</t>
  </si>
  <si>
    <t>Источник финансового обеспечения поступления от оказания услуг (выполнения работ) на платной основе и от иной приносящей доход деятельности</t>
  </si>
  <si>
    <t>Таблица № 1</t>
  </si>
  <si>
    <t xml:space="preserve">Показатели по поступлениям и выплатам учреждения </t>
  </si>
  <si>
    <t>Код по бюджетной классификации Российской Федерации*</t>
  </si>
  <si>
    <t>субсидия на финансовое обеспечение выполнения государственного задания</t>
  </si>
  <si>
    <t>иные доходы, добровольные пожертвования, безвозмездные поступления</t>
  </si>
  <si>
    <t xml:space="preserve">    в том числе:
доходы от собственности</t>
  </si>
  <si>
    <t>Х</t>
  </si>
  <si>
    <t>из них:
оплата труда и начисления на выплаты по оплате труда</t>
  </si>
  <si>
    <t xml:space="preserve"> в том числе:</t>
  </si>
  <si>
    <t>Заработная плата</t>
  </si>
  <si>
    <t>Начисления на выплаты по оплате труда</t>
  </si>
  <si>
    <t>Арендная плата за пользование имуществом</t>
  </si>
  <si>
    <t>из них:
увеличение остатков средств</t>
  </si>
  <si>
    <t>Из них:
уменьшение остатков средств</t>
  </si>
  <si>
    <t>* Указывается код вида расходов классификации расходов бюджетов, а также код классификации экономического содержания расходов в виде "код вида расходов классификации расходов / ЭСР".</t>
  </si>
  <si>
    <t xml:space="preserve">  в том числе:</t>
  </si>
  <si>
    <r>
      <t>3) На</t>
    </r>
    <r>
      <rPr>
        <b/>
        <u/>
        <sz val="16"/>
        <color indexed="8"/>
        <rFont val="Times New Roman"/>
        <family val="1"/>
        <charset val="204"/>
      </rPr>
      <t xml:space="preserve"> 2019</t>
    </r>
    <r>
      <rPr>
        <b/>
        <sz val="16"/>
        <color indexed="8"/>
        <rFont val="Times New Roman"/>
        <family val="1"/>
        <charset val="204"/>
      </rPr>
      <t xml:space="preserve"> г., второй год планового периода</t>
    </r>
  </si>
  <si>
    <t xml:space="preserve">Прочие расходы </t>
  </si>
  <si>
    <t xml:space="preserve">ТО автотранспорта </t>
  </si>
  <si>
    <t xml:space="preserve">Услуги по установке тахографа </t>
  </si>
  <si>
    <t>Запрака картриджей</t>
  </si>
  <si>
    <t>в том числе: на оплату контрактов заключенных по году начала закупки:</t>
  </si>
  <si>
    <t>Услуги по страхованию (автотранспорта)</t>
  </si>
  <si>
    <t>Услуги в области информационных технологий</t>
  </si>
  <si>
    <t>Оплата услуг ООО "Экобезопасность"</t>
  </si>
  <si>
    <t xml:space="preserve">Пожарный мониторинг </t>
  </si>
  <si>
    <t xml:space="preserve">Оплата услуг по утилизации </t>
  </si>
  <si>
    <t xml:space="preserve">Нотариальные услуги </t>
  </si>
  <si>
    <t>Приобретение периодической литературы (газеты, журналы)</t>
  </si>
  <si>
    <t xml:space="preserve">Уплата штафов пеней </t>
  </si>
  <si>
    <t>Приобретение почетных граммот, благодарственных писем</t>
  </si>
  <si>
    <t>Приобретение призов</t>
  </si>
  <si>
    <t xml:space="preserve">Приобретение музыкальных инструментов,звукоусилительной аппаратуры </t>
  </si>
  <si>
    <t xml:space="preserve">ГСМ </t>
  </si>
  <si>
    <t>Уголь</t>
  </si>
  <si>
    <t xml:space="preserve">Дрова </t>
  </si>
  <si>
    <t xml:space="preserve">Запасные части </t>
  </si>
  <si>
    <t xml:space="preserve">Строительные материалы </t>
  </si>
  <si>
    <t xml:space="preserve">Хозяйственные товары </t>
  </si>
  <si>
    <t xml:space="preserve">Канцелярские товары </t>
  </si>
  <si>
    <t xml:space="preserve">Товары для оформления мероприятий </t>
  </si>
  <si>
    <t>"СОГЛАСОВАНО"</t>
  </si>
  <si>
    <t>Пожарный мониторинг зданий СДК с.Чемал и здание музея</t>
  </si>
  <si>
    <t xml:space="preserve">Установка тахографа </t>
  </si>
  <si>
    <t>Оплата услуг по страхованию гражданской ответственности владельцев транспортных средств (УАЗ, ГАЗ)</t>
  </si>
  <si>
    <t>ГСМ</t>
  </si>
  <si>
    <t xml:space="preserve">Транспортные услуги </t>
  </si>
  <si>
    <t>Транспортные услуги</t>
  </si>
  <si>
    <t>на "___" ____________2017 г.</t>
  </si>
  <si>
    <t>Услуги оркестра</t>
  </si>
  <si>
    <t xml:space="preserve">Увеличение материально-технической базы </t>
  </si>
  <si>
    <t>Начальник отдела образования</t>
  </si>
  <si>
    <t>Брынцева Н.П.</t>
  </si>
  <si>
    <t xml:space="preserve">Директор </t>
  </si>
  <si>
    <t xml:space="preserve"> Основные направления деятельности Учреждения:
</t>
  </si>
  <si>
    <r>
      <rPr>
        <u/>
        <sz val="11"/>
        <rFont val="Times New Roman"/>
        <family val="1"/>
        <charset val="204"/>
      </rPr>
      <t xml:space="preserve">                                 </t>
    </r>
    <r>
      <rPr>
        <sz val="11"/>
        <rFont val="Times New Roman"/>
        <family val="1"/>
        <charset val="204"/>
      </rPr>
      <t>рублей,</t>
    </r>
  </si>
  <si>
    <r>
      <t xml:space="preserve">1.5. Общая балансовая стоимость движимого муниципального имущества на дату составления Плана                         </t>
    </r>
    <r>
      <rPr>
        <u/>
        <sz val="11"/>
        <rFont val="Times New Roman"/>
        <family val="1"/>
        <charset val="204"/>
      </rPr>
      <t xml:space="preserve">  </t>
    </r>
    <r>
      <rPr>
        <sz val="11"/>
        <rFont val="Times New Roman"/>
        <family val="1"/>
        <charset val="204"/>
      </rPr>
      <t xml:space="preserve">рублей,
</t>
    </r>
  </si>
  <si>
    <t>Оплата услуг по содержанию имущества</t>
  </si>
  <si>
    <t>Ремонт здания, текущий ремонт</t>
  </si>
  <si>
    <t xml:space="preserve">Оплата услуг по содержанию имущества </t>
  </si>
  <si>
    <t xml:space="preserve">Оплата услуг по обработке </t>
  </si>
  <si>
    <t>Административно управленческий персонал</t>
  </si>
  <si>
    <t>Учебно вспомогательный персонал</t>
  </si>
  <si>
    <t>Педагогический персонал</t>
  </si>
  <si>
    <t>Обслуживающий персонал</t>
  </si>
  <si>
    <t>Земельный налог</t>
  </si>
  <si>
    <t>Транспортный налог</t>
  </si>
  <si>
    <t>Теплоснабжение</t>
  </si>
  <si>
    <t>Вывоз ЖБО</t>
  </si>
  <si>
    <t xml:space="preserve">Оплата услуг по обработке (акарицидная обработка) </t>
  </si>
  <si>
    <t>на 2018</t>
  </si>
  <si>
    <t xml:space="preserve">                   на            2018  г.</t>
  </si>
  <si>
    <t>на 2020 год</t>
  </si>
  <si>
    <t>Ремонт</t>
  </si>
  <si>
    <t xml:space="preserve">Ремонт </t>
  </si>
  <si>
    <t xml:space="preserve"> Заправка катриджа</t>
  </si>
  <si>
    <t>Медицинский осмотр сотрудников</t>
  </si>
  <si>
    <t>С.Л. Тырышкина</t>
  </si>
  <si>
    <t>МУ ДО "Чемальская ДЮСШ"</t>
  </si>
  <si>
    <t>0410002523\041001001</t>
  </si>
  <si>
    <t>отдел образования администрации Чемальского района</t>
  </si>
  <si>
    <t>649240 Республика Алтай Чемальский район село Чемал ул.Пчёлкина 4</t>
  </si>
  <si>
    <t>суточные</t>
  </si>
  <si>
    <t>приобретение медалей(наградной атрибутики) (8мероприятий)</t>
  </si>
  <si>
    <t>проезд по билетам</t>
  </si>
  <si>
    <t>услуги бассейна</t>
  </si>
  <si>
    <t>дополнительное образование детей</t>
  </si>
  <si>
    <t>дополнительное образование</t>
  </si>
  <si>
    <t>дополнительное образование спортивной направленности</t>
  </si>
  <si>
    <t>питание на соревнованиях</t>
  </si>
  <si>
    <t>спортивная форма</t>
  </si>
  <si>
    <t>спортивный инвентарь: мячи</t>
  </si>
  <si>
    <t>9.1.</t>
  </si>
  <si>
    <t>9.2.</t>
  </si>
  <si>
    <t xml:space="preserve">основные средства </t>
  </si>
  <si>
    <t>10.1.</t>
  </si>
  <si>
    <t>10.2.</t>
  </si>
  <si>
    <t>стол для судейства</t>
  </si>
  <si>
    <t>музыкальная колонка</t>
  </si>
  <si>
    <t>аттестация рабочих мест</t>
  </si>
  <si>
    <t xml:space="preserve">проживание </t>
  </si>
  <si>
    <t>питание (летний отдых)</t>
  </si>
  <si>
    <r>
      <t>1.4. Общая балансовая стоимость недвижимого муниципального имущества на дату составления Плана -</t>
    </r>
    <r>
      <rPr>
        <u/>
        <sz val="11"/>
        <rFont val="Times New Roman"/>
        <family val="1"/>
        <charset val="204"/>
      </rPr>
      <t xml:space="preserve">   516514,76                            </t>
    </r>
    <r>
      <rPr>
        <sz val="11"/>
        <rFont val="Times New Roman"/>
        <family val="1"/>
        <charset val="204"/>
      </rPr>
      <t xml:space="preserve">рублей,
</t>
    </r>
  </si>
  <si>
    <t xml:space="preserve"> Размер оплаты труда, руб.</t>
  </si>
  <si>
    <t>Фонд оплаты труда в год, руб. 211</t>
  </si>
  <si>
    <t>При чем тут медали по платным услугам</t>
  </si>
  <si>
    <t>Всего</t>
  </si>
  <si>
    <t>должно быть 3842,1</t>
  </si>
  <si>
    <t>Кол-во</t>
  </si>
  <si>
    <t>Стоимость</t>
  </si>
  <si>
    <t>Сумма</t>
  </si>
  <si>
    <t>января</t>
  </si>
  <si>
    <t>18</t>
  </si>
  <si>
    <t>кол-во *среднюю стоимост</t>
  </si>
  <si>
    <t>13чел*1153,85р</t>
  </si>
  <si>
    <t>8мес*21600 рую</t>
  </si>
  <si>
    <t>18 р\м*1167руб</t>
  </si>
  <si>
    <t>110чел*450руб 1чел*500руб</t>
  </si>
  <si>
    <t xml:space="preserve">                   на 01 января  2018 г.</t>
  </si>
  <si>
    <t>III. Показатели по поступлениям и выплатам учреждения на  "15"января  2018г.</t>
  </si>
  <si>
    <t>на "15" января 2018 г.</t>
  </si>
  <si>
    <r>
      <t xml:space="preserve">1) </t>
    </r>
    <r>
      <rPr>
        <b/>
        <sz val="16"/>
        <color indexed="8"/>
        <rFont val="Times New Roman"/>
        <family val="1"/>
        <charset val="204"/>
      </rPr>
      <t>на 2018 год</t>
    </r>
  </si>
  <si>
    <t>2)  на 2019 г., первый год планового периода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</si>
</sst>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5">
    <font>
      <sz val="10"/>
      <name val="Arial Cyr"/>
      <charset val="204"/>
    </font>
    <font>
      <u/>
      <sz val="10"/>
      <color indexed="12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b/>
      <sz val="11"/>
      <color indexed="12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u/>
      <sz val="1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name val="Calibri"/>
      <family val="2"/>
      <charset val="204"/>
    </font>
    <font>
      <b/>
      <i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Calibri"/>
      <family val="2"/>
      <charset val="204"/>
    </font>
    <font>
      <b/>
      <i/>
      <sz val="11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b/>
      <sz val="11"/>
      <color rgb="FF7030A0"/>
      <name val="Times New Roman"/>
      <family val="1"/>
      <charset val="204"/>
    </font>
    <font>
      <sz val="10"/>
      <color rgb="FF7030A0"/>
      <name val="Arial Cyr"/>
      <charset val="204"/>
    </font>
    <font>
      <b/>
      <sz val="10"/>
      <color rgb="FF7030A0"/>
      <name val="Arial Cyr"/>
      <charset val="204"/>
    </font>
    <font>
      <b/>
      <sz val="9"/>
      <color rgb="FF7030A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u/>
      <sz val="16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7" fillId="0" borderId="0"/>
  </cellStyleXfs>
  <cellXfs count="382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justify"/>
    </xf>
    <xf numFmtId="4" fontId="3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3" fillId="0" borderId="0" xfId="0" applyNumberFormat="1" applyFont="1"/>
    <xf numFmtId="0" fontId="3" fillId="0" borderId="0" xfId="0" applyFont="1" applyFill="1"/>
    <xf numFmtId="0" fontId="3" fillId="0" borderId="0" xfId="0" applyFont="1" applyFill="1" applyAlignment="1">
      <alignment horizontal="justify"/>
    </xf>
    <xf numFmtId="4" fontId="3" fillId="0" borderId="0" xfId="0" applyNumberFormat="1" applyFont="1" applyFill="1"/>
    <xf numFmtId="0" fontId="3" fillId="0" borderId="1" xfId="0" applyFont="1" applyBorder="1" applyAlignment="1">
      <alignment horizontal="center" vertical="top" wrapText="1"/>
    </xf>
    <xf numFmtId="4" fontId="0" fillId="0" borderId="0" xfId="0" applyNumberFormat="1"/>
    <xf numFmtId="0" fontId="3" fillId="0" borderId="1" xfId="0" applyFont="1" applyBorder="1" applyAlignment="1">
      <alignment horizontal="right" vertical="top" wrapText="1"/>
    </xf>
    <xf numFmtId="0" fontId="3" fillId="0" borderId="0" xfId="0" applyFont="1" applyFill="1" applyAlignment="1">
      <alignment horizontal="center"/>
    </xf>
    <xf numFmtId="4" fontId="5" fillId="0" borderId="0" xfId="0" applyNumberFormat="1" applyFont="1"/>
    <xf numFmtId="4" fontId="7" fillId="0" borderId="0" xfId="0" applyNumberFormat="1" applyFont="1"/>
    <xf numFmtId="0" fontId="7" fillId="0" borderId="0" xfId="0" applyFont="1"/>
    <xf numFmtId="0" fontId="6" fillId="0" borderId="0" xfId="0" applyFont="1"/>
    <xf numFmtId="0" fontId="3" fillId="0" borderId="0" xfId="0" applyFont="1" applyBorder="1" applyAlignment="1">
      <alignment horizontal="center" vertical="top" wrapText="1"/>
    </xf>
    <xf numFmtId="4" fontId="3" fillId="0" borderId="0" xfId="0" applyNumberFormat="1" applyFont="1" applyBorder="1" applyAlignment="1">
      <alignment horizontal="center" vertical="top" wrapText="1"/>
    </xf>
    <xf numFmtId="4" fontId="3" fillId="0" borderId="0" xfId="0" applyNumberFormat="1" applyFont="1" applyFill="1" applyBorder="1"/>
    <xf numFmtId="4" fontId="6" fillId="0" borderId="0" xfId="0" applyNumberFormat="1" applyFont="1" applyFill="1"/>
    <xf numFmtId="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4" fontId="3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0" xfId="0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4" fontId="9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wrapText="1"/>
    </xf>
    <xf numFmtId="3" fontId="3" fillId="0" borderId="1" xfId="0" applyNumberFormat="1" applyFont="1" applyFill="1" applyBorder="1" applyAlignment="1">
      <alignment horizontal="center" wrapText="1"/>
    </xf>
    <xf numFmtId="0" fontId="3" fillId="0" borderId="0" xfId="0" applyFont="1" applyFill="1" applyBorder="1"/>
    <xf numFmtId="4" fontId="6" fillId="0" borderId="0" xfId="0" applyNumberFormat="1" applyFont="1" applyFill="1" applyBorder="1"/>
    <xf numFmtId="4" fontId="4" fillId="0" borderId="1" xfId="0" applyNumberFormat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2" borderId="0" xfId="0" applyFont="1" applyFill="1"/>
    <xf numFmtId="0" fontId="3" fillId="2" borderId="0" xfId="0" applyFont="1" applyFill="1" applyAlignment="1">
      <alignment horizontal="right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4" fontId="3" fillId="2" borderId="0" xfId="0" applyNumberFormat="1" applyFont="1" applyFill="1"/>
    <xf numFmtId="0" fontId="3" fillId="2" borderId="1" xfId="0" applyFont="1" applyFill="1" applyBorder="1" applyAlignment="1">
      <alignment horizontal="right" vertical="top" wrapText="1"/>
    </xf>
    <xf numFmtId="4" fontId="6" fillId="2" borderId="0" xfId="0" applyNumberFormat="1" applyFont="1" applyFill="1" applyBorder="1"/>
    <xf numFmtId="0" fontId="6" fillId="2" borderId="0" xfId="0" applyFont="1" applyFill="1"/>
    <xf numFmtId="0" fontId="3" fillId="2" borderId="0" xfId="0" applyFont="1" applyFill="1" applyAlignment="1">
      <alignment horizontal="justify"/>
    </xf>
    <xf numFmtId="0" fontId="3" fillId="0" borderId="1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horizontal="left" vertical="top" wrapText="1" indent="3"/>
    </xf>
    <xf numFmtId="4" fontId="4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10" fillId="0" borderId="0" xfId="0" applyFont="1"/>
    <xf numFmtId="0" fontId="3" fillId="2" borderId="0" xfId="0" applyFont="1" applyFill="1" applyBorder="1"/>
    <xf numFmtId="4" fontId="3" fillId="2" borderId="0" xfId="0" applyNumberFormat="1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0" xfId="0" applyFont="1"/>
    <xf numFmtId="0" fontId="0" fillId="0" borderId="0" xfId="0" applyBorder="1"/>
    <xf numFmtId="4" fontId="5" fillId="0" borderId="0" xfId="0" applyNumberFormat="1" applyFont="1" applyBorder="1"/>
    <xf numFmtId="4" fontId="0" fillId="0" borderId="0" xfId="0" applyNumberFormat="1" applyBorder="1"/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top" wrapText="1"/>
    </xf>
    <xf numFmtId="0" fontId="9" fillId="2" borderId="0" xfId="0" applyFont="1" applyFill="1"/>
    <xf numFmtId="0" fontId="3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right" vertical="top" wrapText="1"/>
    </xf>
    <xf numFmtId="4" fontId="4" fillId="2" borderId="0" xfId="0" applyNumberFormat="1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8" fillId="0" borderId="1" xfId="1" applyFont="1" applyFill="1" applyBorder="1" applyAlignment="1" applyProtection="1">
      <alignment vertical="top" wrapText="1"/>
    </xf>
    <xf numFmtId="0" fontId="3" fillId="2" borderId="1" xfId="0" applyFont="1" applyFill="1" applyBorder="1" applyAlignment="1">
      <alignment vertical="top" wrapText="1"/>
    </xf>
    <xf numFmtId="4" fontId="3" fillId="2" borderId="1" xfId="0" applyNumberFormat="1" applyFont="1" applyFill="1" applyBorder="1" applyAlignment="1">
      <alignment vertical="top" wrapText="1"/>
    </xf>
    <xf numFmtId="0" fontId="8" fillId="2" borderId="1" xfId="1" applyFont="1" applyFill="1" applyBorder="1" applyAlignment="1" applyProtection="1">
      <alignment vertical="top" wrapText="1"/>
    </xf>
    <xf numFmtId="0" fontId="4" fillId="2" borderId="0" xfId="0" applyFont="1" applyFill="1"/>
    <xf numFmtId="4" fontId="21" fillId="0" borderId="0" xfId="0" applyNumberFormat="1" applyFont="1"/>
    <xf numFmtId="4" fontId="22" fillId="0" borderId="0" xfId="0" applyNumberFormat="1" applyFont="1" applyFill="1"/>
    <xf numFmtId="0" fontId="22" fillId="0" borderId="0" xfId="0" applyFont="1"/>
    <xf numFmtId="0" fontId="21" fillId="0" borderId="0" xfId="0" applyFont="1"/>
    <xf numFmtId="4" fontId="22" fillId="0" borderId="0" xfId="0" applyNumberFormat="1" applyFont="1" applyBorder="1"/>
    <xf numFmtId="0" fontId="22" fillId="0" borderId="0" xfId="0" applyFont="1" applyBorder="1"/>
    <xf numFmtId="0" fontId="22" fillId="2" borderId="0" xfId="0" applyFont="1" applyFill="1"/>
    <xf numFmtId="0" fontId="21" fillId="2" borderId="0" xfId="0" applyFont="1" applyFill="1"/>
    <xf numFmtId="4" fontId="21" fillId="2" borderId="0" xfId="0" applyNumberFormat="1" applyFont="1" applyFill="1"/>
    <xf numFmtId="4" fontId="22" fillId="0" borderId="0" xfId="0" applyNumberFormat="1" applyFont="1"/>
    <xf numFmtId="4" fontId="22" fillId="0" borderId="0" xfId="0" applyNumberFormat="1" applyFont="1" applyAlignment="1">
      <alignment vertical="center" wrapText="1"/>
    </xf>
    <xf numFmtId="0" fontId="21" fillId="2" borderId="0" xfId="0" applyFont="1" applyFill="1" applyBorder="1" applyAlignment="1">
      <alignment horizontal="right" vertical="top" wrapText="1"/>
    </xf>
    <xf numFmtId="0" fontId="21" fillId="2" borderId="0" xfId="0" applyFont="1" applyFill="1" applyBorder="1" applyAlignment="1">
      <alignment horizontal="center" vertical="top" wrapText="1"/>
    </xf>
    <xf numFmtId="4" fontId="22" fillId="2" borderId="0" xfId="0" applyNumberFormat="1" applyFont="1" applyFill="1" applyBorder="1" applyAlignment="1">
      <alignment horizontal="center" vertical="top" wrapText="1"/>
    </xf>
    <xf numFmtId="4" fontId="22" fillId="2" borderId="0" xfId="0" applyNumberFormat="1" applyFont="1" applyFill="1" applyBorder="1"/>
    <xf numFmtId="4" fontId="22" fillId="2" borderId="0" xfId="0" applyNumberFormat="1" applyFont="1" applyFill="1"/>
    <xf numFmtId="0" fontId="23" fillId="0" borderId="0" xfId="0" applyFont="1"/>
    <xf numFmtId="4" fontId="24" fillId="0" borderId="0" xfId="0" applyNumberFormat="1" applyFont="1"/>
    <xf numFmtId="4" fontId="23" fillId="0" borderId="0" xfId="0" applyNumberFormat="1" applyFont="1"/>
    <xf numFmtId="0" fontId="24" fillId="0" borderId="0" xfId="0" applyFont="1" applyBorder="1"/>
    <xf numFmtId="4" fontId="24" fillId="0" borderId="0" xfId="0" applyNumberFormat="1" applyFont="1" applyBorder="1"/>
    <xf numFmtId="0" fontId="24" fillId="0" borderId="0" xfId="0" applyFont="1"/>
    <xf numFmtId="0" fontId="22" fillId="2" borderId="0" xfId="0" applyFont="1" applyFill="1" applyBorder="1"/>
    <xf numFmtId="0" fontId="22" fillId="0" borderId="0" xfId="0" applyFont="1" applyAlignment="1">
      <alignment vertical="center" wrapText="1"/>
    </xf>
    <xf numFmtId="4" fontId="22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Fill="1"/>
    <xf numFmtId="3" fontId="22" fillId="0" borderId="0" xfId="0" applyNumberFormat="1" applyFont="1" applyFill="1"/>
    <xf numFmtId="0" fontId="22" fillId="0" borderId="0" xfId="0" applyFont="1" applyFill="1"/>
    <xf numFmtId="0" fontId="2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4" fontId="22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/>
    <xf numFmtId="0" fontId="4" fillId="0" borderId="0" xfId="0" applyFont="1" applyFill="1"/>
    <xf numFmtId="2" fontId="3" fillId="0" borderId="0" xfId="0" applyNumberFormat="1" applyFont="1" applyAlignment="1">
      <alignment horizontal="left" vertical="center" wrapText="1"/>
    </xf>
    <xf numFmtId="0" fontId="12" fillId="0" borderId="0" xfId="0" applyFont="1"/>
    <xf numFmtId="0" fontId="12" fillId="0" borderId="0" xfId="0" applyFont="1" applyAlignment="1">
      <alignment horizontal="justify"/>
    </xf>
    <xf numFmtId="0" fontId="12" fillId="0" borderId="1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4" fontId="13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justify"/>
    </xf>
    <xf numFmtId="0" fontId="13" fillId="0" borderId="0" xfId="0" applyFont="1"/>
    <xf numFmtId="0" fontId="12" fillId="0" borderId="1" xfId="0" applyFont="1" applyFill="1" applyBorder="1" applyAlignment="1">
      <alignment vertical="center" wrapText="1"/>
    </xf>
    <xf numFmtId="0" fontId="9" fillId="0" borderId="0" xfId="0" applyFont="1"/>
    <xf numFmtId="0" fontId="3" fillId="0" borderId="0" xfId="0" applyFont="1" applyFill="1" applyBorder="1" applyAlignment="1"/>
    <xf numFmtId="49" fontId="3" fillId="0" borderId="0" xfId="0" applyNumberFormat="1" applyFont="1" applyBorder="1" applyAlignment="1">
      <alignment horizontal="left"/>
    </xf>
    <xf numFmtId="0" fontId="14" fillId="0" borderId="0" xfId="0" applyFont="1"/>
    <xf numFmtId="49" fontId="14" fillId="0" borderId="3" xfId="0" applyNumberFormat="1" applyFont="1" applyFill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3" fillId="0" borderId="0" xfId="0" applyFont="1" applyAlignment="1">
      <alignment horizontal="left" wrapText="1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left" wrapText="1"/>
    </xf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49" fontId="4" fillId="0" borderId="0" xfId="0" applyNumberFormat="1" applyFont="1" applyBorder="1" applyAlignment="1">
      <alignment horizont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wrapText="1"/>
    </xf>
    <xf numFmtId="0" fontId="3" fillId="0" borderId="0" xfId="0" applyFont="1" applyFill="1" applyBorder="1" applyAlignment="1">
      <alignment horizontal="left" wrapText="1"/>
    </xf>
    <xf numFmtId="49" fontId="3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49" fontId="3" fillId="0" borderId="0" xfId="0" applyNumberFormat="1" applyFont="1" applyFill="1" applyBorder="1" applyAlignment="1">
      <alignment horizontal="center"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/>
    <xf numFmtId="0" fontId="4" fillId="0" borderId="0" xfId="0" applyFont="1" applyAlignment="1"/>
    <xf numFmtId="49" fontId="1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14" fillId="0" borderId="0" xfId="0" applyFont="1" applyBorder="1"/>
    <xf numFmtId="164" fontId="3" fillId="2" borderId="1" xfId="0" applyNumberFormat="1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15" fillId="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7" fillId="0" borderId="0" xfId="0" applyFont="1"/>
    <xf numFmtId="0" fontId="17" fillId="2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left" vertical="top" wrapText="1"/>
    </xf>
    <xf numFmtId="0" fontId="17" fillId="2" borderId="1" xfId="0" applyFont="1" applyFill="1" applyBorder="1" applyAlignment="1">
      <alignment horizontal="left" vertical="top" wrapText="1"/>
    </xf>
    <xf numFmtId="0" fontId="17" fillId="0" borderId="1" xfId="0" applyFont="1" applyBorder="1" applyAlignment="1">
      <alignment vertical="top" wrapText="1"/>
    </xf>
    <xf numFmtId="0" fontId="17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9" fillId="0" borderId="0" xfId="0" applyFont="1" applyBorder="1"/>
    <xf numFmtId="49" fontId="14" fillId="0" borderId="0" xfId="0" applyNumberFormat="1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5" fillId="0" borderId="0" xfId="0" applyFont="1" applyAlignment="1">
      <alignment horizontal="center" vertical="center"/>
    </xf>
    <xf numFmtId="0" fontId="19" fillId="3" borderId="0" xfId="0" applyFont="1" applyFill="1" applyAlignment="1">
      <alignment horizontal="right" vertical="center"/>
    </xf>
    <xf numFmtId="0" fontId="15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4" fontId="19" fillId="4" borderId="1" xfId="0" applyNumberFormat="1" applyFont="1" applyFill="1" applyBorder="1" applyAlignment="1">
      <alignment vertical="center" wrapText="1"/>
    </xf>
    <xf numFmtId="4" fontId="19" fillId="0" borderId="1" xfId="0" applyNumberFormat="1" applyFont="1" applyFill="1" applyBorder="1" applyAlignment="1">
      <alignment vertical="center" wrapText="1"/>
    </xf>
    <xf numFmtId="4" fontId="19" fillId="5" borderId="1" xfId="0" applyNumberFormat="1" applyFont="1" applyFill="1" applyBorder="1" applyAlignment="1">
      <alignment vertical="center" wrapText="1"/>
    </xf>
    <xf numFmtId="4" fontId="15" fillId="5" borderId="1" xfId="0" applyNumberFormat="1" applyFont="1" applyFill="1" applyBorder="1" applyAlignment="1">
      <alignment vertical="center" wrapText="1"/>
    </xf>
    <xf numFmtId="4" fontId="15" fillId="0" borderId="1" xfId="0" applyNumberFormat="1" applyFont="1" applyFill="1" applyBorder="1" applyAlignment="1">
      <alignment vertical="center" wrapText="1"/>
    </xf>
    <xf numFmtId="4" fontId="15" fillId="0" borderId="1" xfId="0" applyNumberFormat="1" applyFont="1" applyBorder="1" applyAlignment="1">
      <alignment vertical="center" wrapText="1"/>
    </xf>
    <xf numFmtId="0" fontId="0" fillId="0" borderId="1" xfId="0" applyBorder="1"/>
    <xf numFmtId="0" fontId="0" fillId="5" borderId="1" xfId="0" applyFill="1" applyBorder="1"/>
    <xf numFmtId="164" fontId="26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15" fillId="0" borderId="0" xfId="0" applyFont="1" applyAlignment="1">
      <alignment horizontal="justify" vertic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/>
    <xf numFmtId="0" fontId="9" fillId="0" borderId="1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vertical="center" wrapText="1"/>
    </xf>
    <xf numFmtId="0" fontId="24" fillId="0" borderId="0" xfId="0" applyFont="1" applyFill="1"/>
    <xf numFmtId="0" fontId="17" fillId="0" borderId="1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right" vertical="top" wrapText="1"/>
    </xf>
    <xf numFmtId="0" fontId="23" fillId="0" borderId="0" xfId="0" applyFont="1" applyFill="1"/>
    <xf numFmtId="164" fontId="12" fillId="0" borderId="1" xfId="0" applyNumberFormat="1" applyFont="1" applyBorder="1" applyAlignment="1">
      <alignment vertical="center" wrapText="1"/>
    </xf>
    <xf numFmtId="164" fontId="12" fillId="0" borderId="0" xfId="0" applyNumberFormat="1" applyFont="1" applyAlignment="1">
      <alignment vertical="center" wrapText="1"/>
    </xf>
    <xf numFmtId="4" fontId="13" fillId="0" borderId="0" xfId="0" applyNumberFormat="1" applyFont="1" applyAlignment="1">
      <alignment vertical="center" wrapText="1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right" vertical="center"/>
    </xf>
    <xf numFmtId="0" fontId="28" fillId="0" borderId="0" xfId="0" applyFont="1" applyAlignment="1">
      <alignment horizontal="justify" vertical="center"/>
    </xf>
    <xf numFmtId="0" fontId="28" fillId="0" borderId="0" xfId="0" applyFont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0" fontId="28" fillId="0" borderId="5" xfId="0" applyFont="1" applyBorder="1" applyAlignment="1">
      <alignment vertical="center" wrapText="1"/>
    </xf>
    <xf numFmtId="0" fontId="28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 indent="2"/>
    </xf>
    <xf numFmtId="0" fontId="28" fillId="0" borderId="1" xfId="0" applyFont="1" applyBorder="1" applyAlignment="1">
      <alignment horizontal="left" vertical="top" wrapText="1"/>
    </xf>
    <xf numFmtId="0" fontId="28" fillId="0" borderId="1" xfId="0" applyFont="1" applyBorder="1" applyAlignment="1">
      <alignment horizontal="left" vertical="center" wrapText="1" indent="4"/>
    </xf>
    <xf numFmtId="0" fontId="28" fillId="0" borderId="5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top" wrapText="1" indent="4"/>
    </xf>
    <xf numFmtId="0" fontId="3" fillId="0" borderId="3" xfId="2" applyFont="1" applyFill="1" applyBorder="1" applyAlignment="1"/>
    <xf numFmtId="0" fontId="3" fillId="0" borderId="0" xfId="2" applyFont="1" applyFill="1" applyBorder="1" applyAlignment="1"/>
    <xf numFmtId="0" fontId="3" fillId="0" borderId="0" xfId="2" applyFont="1"/>
    <xf numFmtId="0" fontId="3" fillId="0" borderId="0" xfId="2" applyFont="1" applyAlignment="1">
      <alignment horizontal="right"/>
    </xf>
    <xf numFmtId="0" fontId="28" fillId="0" borderId="1" xfId="0" applyFont="1" applyBorder="1" applyAlignment="1">
      <alignment horizontal="center" vertical="center" wrapText="1"/>
    </xf>
    <xf numFmtId="0" fontId="3" fillId="0" borderId="0" xfId="0" applyFont="1"/>
    <xf numFmtId="0" fontId="15" fillId="0" borderId="1" xfId="0" applyFont="1" applyBorder="1" applyAlignment="1">
      <alignment horizontal="center" vertical="center" wrapText="1"/>
    </xf>
    <xf numFmtId="0" fontId="15" fillId="0" borderId="1" xfId="2" applyFont="1" applyBorder="1" applyAlignment="1">
      <alignment vertical="center" wrapText="1"/>
    </xf>
    <xf numFmtId="0" fontId="3" fillId="0" borderId="3" xfId="0" applyFont="1" applyFill="1" applyBorder="1" applyAlignment="1"/>
    <xf numFmtId="3" fontId="3" fillId="2" borderId="1" xfId="0" applyNumberFormat="1" applyFont="1" applyFill="1" applyBorder="1" applyAlignment="1">
      <alignment horizontal="center" vertical="top" wrapText="1"/>
    </xf>
    <xf numFmtId="3" fontId="4" fillId="2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4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2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6" fontId="9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wrapText="1"/>
    </xf>
    <xf numFmtId="4" fontId="3" fillId="2" borderId="1" xfId="0" applyNumberFormat="1" applyFont="1" applyFill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 wrapText="1"/>
    </xf>
    <xf numFmtId="4" fontId="22" fillId="2" borderId="0" xfId="0" applyNumberFormat="1" applyFont="1" applyFill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0" fontId="33" fillId="0" borderId="1" xfId="0" applyFont="1" applyBorder="1" applyAlignment="1">
      <alignment horizontal="center" vertical="top" wrapText="1"/>
    </xf>
    <xf numFmtId="4" fontId="33" fillId="0" borderId="1" xfId="0" applyNumberFormat="1" applyFont="1" applyBorder="1" applyAlignment="1">
      <alignment horizontal="center" vertical="top" wrapText="1"/>
    </xf>
    <xf numFmtId="0" fontId="34" fillId="0" borderId="0" xfId="0" applyFont="1"/>
    <xf numFmtId="4" fontId="33" fillId="0" borderId="0" xfId="0" applyNumberFormat="1" applyFont="1"/>
    <xf numFmtId="0" fontId="33" fillId="0" borderId="0" xfId="0" applyFont="1"/>
    <xf numFmtId="0" fontId="3" fillId="0" borderId="15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3" fillId="0" borderId="0" xfId="2" applyFont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/>
    </xf>
    <xf numFmtId="0" fontId="3" fillId="0" borderId="3" xfId="2" applyFont="1" applyFill="1" applyBorder="1" applyAlignment="1">
      <alignment horizontal="center"/>
    </xf>
    <xf numFmtId="0" fontId="9" fillId="0" borderId="0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9" fillId="0" borderId="0" xfId="2" applyFont="1" applyBorder="1" applyAlignment="1">
      <alignment horizontal="center" vertical="top"/>
    </xf>
    <xf numFmtId="49" fontId="3" fillId="0" borderId="3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right"/>
    </xf>
    <xf numFmtId="49" fontId="3" fillId="0" borderId="3" xfId="0" applyNumberFormat="1" applyFont="1" applyBorder="1" applyAlignment="1">
      <alignment horizontal="left"/>
    </xf>
    <xf numFmtId="49" fontId="3" fillId="0" borderId="3" xfId="2" applyNumberFormat="1" applyFont="1" applyFill="1" applyBorder="1" applyAlignment="1">
      <alignment horizontal="center"/>
    </xf>
    <xf numFmtId="0" fontId="3" fillId="0" borderId="0" xfId="2" applyFont="1" applyBorder="1" applyAlignment="1">
      <alignment horizontal="right"/>
    </xf>
    <xf numFmtId="49" fontId="3" fillId="0" borderId="3" xfId="2" applyNumberFormat="1" applyFont="1" applyBorder="1" applyAlignment="1">
      <alignment horizontal="left"/>
    </xf>
    <xf numFmtId="0" fontId="14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49" fontId="3" fillId="0" borderId="1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49" fontId="3" fillId="0" borderId="3" xfId="0" applyNumberFormat="1" applyFont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0" fontId="9" fillId="0" borderId="0" xfId="0" applyFont="1"/>
    <xf numFmtId="0" fontId="3" fillId="0" borderId="0" xfId="0" applyFont="1" applyFill="1" applyBorder="1" applyAlignment="1">
      <alignment horizontal="center"/>
    </xf>
    <xf numFmtId="0" fontId="9" fillId="0" borderId="0" xfId="0" applyFont="1" applyBorder="1"/>
    <xf numFmtId="0" fontId="3" fillId="0" borderId="0" xfId="0" applyFont="1" applyBorder="1"/>
    <xf numFmtId="49" fontId="3" fillId="0" borderId="0" xfId="0" applyNumberFormat="1" applyFont="1" applyFill="1" applyBorder="1" applyAlignment="1">
      <alignment horizontal="center"/>
    </xf>
    <xf numFmtId="0" fontId="3" fillId="0" borderId="0" xfId="0" applyFont="1"/>
    <xf numFmtId="0" fontId="14" fillId="0" borderId="0" xfId="0" applyFont="1" applyBorder="1" applyAlignment="1">
      <alignment horizontal="center"/>
    </xf>
    <xf numFmtId="49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vertical="top"/>
    </xf>
    <xf numFmtId="0" fontId="4" fillId="0" borderId="0" xfId="0" applyFont="1" applyFill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vertical="center" wrapText="1"/>
    </xf>
    <xf numFmtId="4" fontId="13" fillId="0" borderId="1" xfId="0" applyNumberFormat="1" applyFont="1" applyBorder="1" applyAlignment="1">
      <alignment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2" fontId="28" fillId="0" borderId="12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2" fontId="28" fillId="0" borderId="13" xfId="0" applyNumberFormat="1" applyFont="1" applyBorder="1" applyAlignment="1">
      <alignment horizontal="center" vertical="center" wrapText="1"/>
    </xf>
    <xf numFmtId="2" fontId="28" fillId="0" borderId="1" xfId="0" applyNumberFormat="1" applyFont="1" applyBorder="1" applyAlignment="1">
      <alignment horizontal="center" vertical="center" wrapText="1"/>
    </xf>
    <xf numFmtId="4" fontId="28" fillId="0" borderId="12" xfId="0" applyNumberFormat="1" applyFont="1" applyBorder="1" applyAlignment="1">
      <alignment horizontal="center" vertical="center" wrapText="1"/>
    </xf>
    <xf numFmtId="4" fontId="28" fillId="0" borderId="13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4" fontId="28" fillId="0" borderId="1" xfId="0" applyNumberFormat="1" applyFont="1" applyBorder="1" applyAlignment="1">
      <alignment horizontal="center" vertical="center" wrapText="1"/>
    </xf>
    <xf numFmtId="0" fontId="31" fillId="0" borderId="4" xfId="0" applyFont="1" applyBorder="1" applyAlignment="1">
      <alignment horizontal="left"/>
    </xf>
    <xf numFmtId="0" fontId="28" fillId="0" borderId="5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left" vertical="center" wrapText="1"/>
    </xf>
    <xf numFmtId="0" fontId="28" fillId="0" borderId="4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1" fontId="28" fillId="0" borderId="1" xfId="0" applyNumberFormat="1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right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right" wrapText="1"/>
    </xf>
    <xf numFmtId="0" fontId="4" fillId="0" borderId="13" xfId="0" applyFont="1" applyFill="1" applyBorder="1" applyAlignment="1">
      <alignment horizontal="right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 wrapText="1"/>
    </xf>
    <xf numFmtId="2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/>
    <xf numFmtId="4" fontId="0" fillId="0" borderId="1" xfId="0" applyNumberFormat="1" applyBorder="1"/>
    <xf numFmtId="4" fontId="0" fillId="0" borderId="1" xfId="0" applyNumberFormat="1" applyBorder="1" applyAlignment="1">
      <alignment wrapText="1"/>
    </xf>
    <xf numFmtId="0" fontId="28" fillId="0" borderId="0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consultantplus://offline/ref=838F91B6445C383068C9FF87801A905B05D7C2BD04D86E11CC7160FBE7R6RFF" TargetMode="External"/><Relationship Id="rId1" Type="http://schemas.openxmlformats.org/officeDocument/2006/relationships/hyperlink" Target="consultantplus://offline/ref=838F91B6445C383068C9FF87801A905B05D7C2BA03DE6E11CC7160FBE7R6RF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consultantplus://offline/ref=1BF242F4A6F15E814FFDA8BA8883EDE30F4271FE77F4760EED3F2D51CF2F37K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Q42"/>
  <sheetViews>
    <sheetView view="pageBreakPreview" zoomScale="160" zoomScaleSheetLayoutView="160" workbookViewId="0">
      <selection activeCell="AJ10" sqref="AJ10"/>
    </sheetView>
  </sheetViews>
  <sheetFormatPr defaultRowHeight="15"/>
  <cols>
    <col min="1" max="24" width="0.85546875" style="2" customWidth="1"/>
    <col min="25" max="25" width="1.28515625" style="2" customWidth="1"/>
    <col min="26" max="73" width="0.85546875" style="2" customWidth="1"/>
    <col min="74" max="75" width="1" style="2" customWidth="1"/>
    <col min="76" max="76" width="1.140625" style="2" customWidth="1"/>
    <col min="77" max="136" width="0.85546875" style="2" customWidth="1"/>
    <col min="137" max="137" width="1.28515625" style="2" customWidth="1"/>
    <col min="138" max="146" width="0.85546875" style="2" customWidth="1"/>
  </cols>
  <sheetData>
    <row r="1" spans="1:147" s="139" customFormat="1" ht="11.25" customHeight="1"/>
    <row r="2" spans="1:147" s="139" customFormat="1" ht="11.25" customHeight="1"/>
    <row r="3" spans="1:147" s="139" customFormat="1" ht="20.25" customHeight="1">
      <c r="A3" s="287" t="s">
        <v>289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287"/>
      <c r="AB3" s="287"/>
      <c r="AC3" s="287"/>
      <c r="AD3" s="287"/>
      <c r="AE3" s="287"/>
      <c r="AF3" s="287"/>
      <c r="AG3" s="287"/>
      <c r="AH3" s="287"/>
      <c r="AI3" s="287"/>
      <c r="AJ3" s="287"/>
      <c r="AK3" s="287"/>
      <c r="AL3" s="287"/>
      <c r="AM3" s="287"/>
      <c r="AN3" s="287"/>
      <c r="AO3" s="287"/>
      <c r="AP3" s="287"/>
      <c r="AQ3" s="287"/>
      <c r="AR3" s="287"/>
      <c r="AS3" s="287"/>
      <c r="AT3" s="287"/>
      <c r="AU3" s="287"/>
      <c r="AV3" s="287"/>
      <c r="AW3" s="287"/>
      <c r="AX3" s="287"/>
      <c r="AY3" s="287"/>
      <c r="AZ3" s="287"/>
      <c r="BA3" s="2"/>
      <c r="BB3" s="2"/>
      <c r="BC3" s="2"/>
      <c r="BD3" s="2"/>
      <c r="BE3" s="288" t="s">
        <v>192</v>
      </c>
      <c r="BF3" s="288"/>
      <c r="BG3" s="288"/>
      <c r="BH3" s="288"/>
      <c r="BI3" s="288"/>
      <c r="BJ3" s="288"/>
      <c r="BK3" s="288"/>
      <c r="BL3" s="288"/>
      <c r="BM3" s="288"/>
      <c r="BN3" s="288"/>
      <c r="BO3" s="288"/>
      <c r="BP3" s="288"/>
      <c r="BQ3" s="288"/>
      <c r="BR3" s="288"/>
      <c r="BS3" s="288"/>
      <c r="BT3" s="288"/>
      <c r="BU3" s="288"/>
      <c r="BV3" s="288"/>
      <c r="BW3" s="288"/>
      <c r="BX3" s="288"/>
      <c r="BY3" s="288"/>
      <c r="BZ3" s="288"/>
      <c r="CA3" s="288"/>
      <c r="CB3" s="288"/>
      <c r="CC3" s="288"/>
      <c r="CD3" s="288"/>
      <c r="CE3" s="288"/>
      <c r="CF3" s="288"/>
      <c r="CG3" s="288"/>
      <c r="CH3" s="288"/>
      <c r="CI3" s="288"/>
      <c r="CJ3" s="288"/>
      <c r="CK3" s="288"/>
      <c r="CL3" s="288"/>
      <c r="CM3" s="288"/>
      <c r="CN3" s="288"/>
      <c r="CO3" s="288"/>
      <c r="CP3" s="288"/>
      <c r="CQ3" s="288"/>
      <c r="CR3" s="288"/>
      <c r="CS3" s="288"/>
      <c r="CT3" s="288"/>
      <c r="CU3" s="288"/>
      <c r="CV3" s="288"/>
      <c r="CW3" s="288"/>
      <c r="CX3" s="288"/>
      <c r="CY3" s="288"/>
      <c r="CZ3" s="288"/>
      <c r="DA3" s="288"/>
      <c r="DI3" s="287"/>
      <c r="DJ3" s="312"/>
      <c r="DK3" s="312"/>
      <c r="DL3" s="312"/>
      <c r="DM3" s="312"/>
      <c r="DN3" s="312"/>
      <c r="DO3" s="312"/>
      <c r="DP3" s="312"/>
      <c r="DQ3" s="312"/>
      <c r="DR3" s="312"/>
      <c r="DS3" s="312"/>
      <c r="DT3" s="312"/>
      <c r="DU3" s="312"/>
      <c r="DV3" s="312"/>
      <c r="DW3" s="312"/>
      <c r="DX3" s="312"/>
      <c r="DY3" s="312"/>
      <c r="DZ3" s="312"/>
      <c r="EA3" s="312"/>
      <c r="EB3" s="312"/>
      <c r="EC3" s="312"/>
      <c r="ED3" s="312"/>
      <c r="EE3" s="312"/>
      <c r="EF3" s="312"/>
      <c r="EG3" s="312"/>
      <c r="EH3" s="312"/>
      <c r="EI3" s="312"/>
      <c r="EJ3" s="312"/>
      <c r="EK3" s="312"/>
      <c r="EL3" s="312"/>
      <c r="EM3" s="312"/>
      <c r="EN3" s="312"/>
      <c r="EO3" s="312"/>
      <c r="EP3" s="312"/>
    </row>
    <row r="4" spans="1:147" s="139" customFormat="1" ht="23.25" customHeight="1">
      <c r="A4" s="289" t="s">
        <v>299</v>
      </c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89"/>
      <c r="Y4" s="289"/>
      <c r="Z4" s="289"/>
      <c r="AA4" s="289"/>
      <c r="AB4" s="289"/>
      <c r="AC4" s="289"/>
      <c r="AD4" s="289"/>
      <c r="AE4" s="289"/>
      <c r="AF4" s="289"/>
      <c r="AG4" s="289"/>
      <c r="AH4" s="289"/>
      <c r="AI4" s="289"/>
      <c r="AJ4" s="289"/>
      <c r="AK4" s="289"/>
      <c r="AL4" s="289"/>
      <c r="AM4" s="289"/>
      <c r="AN4" s="289"/>
      <c r="AO4" s="289"/>
      <c r="AP4" s="289"/>
      <c r="AQ4" s="289"/>
      <c r="AR4" s="289"/>
      <c r="AS4" s="289"/>
      <c r="AT4" s="289"/>
      <c r="AU4" s="289"/>
      <c r="AV4" s="289"/>
      <c r="AW4" s="289"/>
      <c r="AX4" s="289"/>
      <c r="AY4" s="289"/>
      <c r="AZ4" s="289"/>
      <c r="BA4" s="2"/>
      <c r="BB4" s="2"/>
      <c r="BC4" s="2"/>
      <c r="BD4" s="2"/>
      <c r="BE4" s="290" t="s">
        <v>301</v>
      </c>
      <c r="BF4" s="290"/>
      <c r="BG4" s="290"/>
      <c r="BH4" s="290"/>
      <c r="BI4" s="290"/>
      <c r="BJ4" s="290"/>
      <c r="BK4" s="290"/>
      <c r="BL4" s="290"/>
      <c r="BM4" s="290"/>
      <c r="BN4" s="290"/>
      <c r="BO4" s="290"/>
      <c r="BP4" s="290"/>
      <c r="BQ4" s="290"/>
      <c r="BR4" s="290"/>
      <c r="BS4" s="290"/>
      <c r="BT4" s="290"/>
      <c r="BU4" s="290"/>
      <c r="BV4" s="290"/>
      <c r="BW4" s="290"/>
      <c r="BX4" s="290"/>
      <c r="BY4" s="290"/>
      <c r="BZ4" s="290"/>
      <c r="CA4" s="290"/>
      <c r="CB4" s="290"/>
      <c r="CC4" s="290"/>
      <c r="CD4" s="290"/>
      <c r="CE4" s="290"/>
      <c r="CF4" s="290"/>
      <c r="CG4" s="290"/>
      <c r="CH4" s="290"/>
      <c r="CI4" s="290"/>
      <c r="CJ4" s="290"/>
      <c r="CK4" s="290"/>
      <c r="CL4" s="290"/>
      <c r="CM4" s="290"/>
      <c r="CN4" s="290"/>
      <c r="CO4" s="290"/>
      <c r="CP4" s="290"/>
      <c r="CQ4" s="290"/>
      <c r="CR4" s="290"/>
      <c r="CS4" s="290"/>
      <c r="CT4" s="290"/>
      <c r="CU4" s="290"/>
      <c r="CV4" s="290"/>
      <c r="CW4" s="290"/>
      <c r="CX4" s="290"/>
      <c r="CY4" s="290"/>
      <c r="CZ4" s="290"/>
      <c r="DA4" s="290"/>
      <c r="DI4" s="289"/>
      <c r="DJ4" s="312"/>
      <c r="DK4" s="312"/>
      <c r="DL4" s="312"/>
      <c r="DM4" s="312"/>
      <c r="DN4" s="312"/>
      <c r="DO4" s="312"/>
      <c r="DP4" s="312"/>
      <c r="DQ4" s="312"/>
      <c r="DR4" s="312"/>
      <c r="DS4" s="312"/>
      <c r="DT4" s="312"/>
      <c r="DU4" s="312"/>
      <c r="DV4" s="312"/>
      <c r="DW4" s="312"/>
      <c r="DX4" s="312"/>
      <c r="DY4" s="312"/>
      <c r="DZ4" s="312"/>
      <c r="EA4" s="312"/>
      <c r="EB4" s="312"/>
      <c r="EC4" s="312"/>
      <c r="ED4" s="312"/>
      <c r="EE4" s="312"/>
      <c r="EF4" s="312"/>
      <c r="EG4" s="312"/>
      <c r="EH4" s="312"/>
      <c r="EI4" s="312"/>
      <c r="EJ4" s="312"/>
      <c r="EK4" s="312"/>
      <c r="EL4" s="312"/>
      <c r="EM4" s="312"/>
      <c r="EN4" s="312"/>
      <c r="EO4" s="312"/>
      <c r="EP4" s="312"/>
    </row>
    <row r="5" spans="1:147" s="139" customFormat="1" ht="14.25" customHeight="1">
      <c r="A5" s="254"/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140"/>
      <c r="S5" s="140"/>
      <c r="T5" s="140"/>
      <c r="U5" s="291" t="s">
        <v>300</v>
      </c>
      <c r="V5" s="291"/>
      <c r="W5" s="291"/>
      <c r="X5" s="291"/>
      <c r="Y5" s="291"/>
      <c r="Z5" s="291"/>
      <c r="AA5" s="291"/>
      <c r="AB5" s="291"/>
      <c r="AC5" s="291"/>
      <c r="AD5" s="291"/>
      <c r="AE5" s="291"/>
      <c r="AF5" s="291"/>
      <c r="AG5" s="291"/>
      <c r="AH5" s="291"/>
      <c r="AI5" s="291"/>
      <c r="AJ5" s="291"/>
      <c r="AK5" s="291"/>
      <c r="AL5" s="291"/>
      <c r="AM5" s="291"/>
      <c r="AN5" s="291"/>
      <c r="AO5" s="291"/>
      <c r="AP5" s="291"/>
      <c r="AQ5" s="291"/>
      <c r="AR5" s="291"/>
      <c r="AS5" s="291"/>
      <c r="AT5" s="291"/>
      <c r="AU5" s="291"/>
      <c r="AV5" s="291"/>
      <c r="AW5" s="291"/>
      <c r="AX5" s="291"/>
      <c r="AY5" s="291"/>
      <c r="AZ5" s="291"/>
      <c r="BA5" s="2"/>
      <c r="BB5" s="2"/>
      <c r="BC5" s="2"/>
      <c r="BD5" s="2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6"/>
      <c r="BR5" s="246"/>
      <c r="BS5" s="246"/>
      <c r="BT5" s="246"/>
      <c r="BU5" s="247"/>
      <c r="BV5" s="247"/>
      <c r="BW5" s="247"/>
      <c r="BX5" s="247"/>
      <c r="BY5" s="292" t="s">
        <v>325</v>
      </c>
      <c r="BZ5" s="292"/>
      <c r="CA5" s="292"/>
      <c r="CB5" s="292"/>
      <c r="CC5" s="292"/>
      <c r="CD5" s="292"/>
      <c r="CE5" s="292"/>
      <c r="CF5" s="292"/>
      <c r="CG5" s="292"/>
      <c r="CH5" s="292"/>
      <c r="CI5" s="292"/>
      <c r="CJ5" s="292"/>
      <c r="CK5" s="292"/>
      <c r="CL5" s="292"/>
      <c r="CM5" s="292"/>
      <c r="CN5" s="292"/>
      <c r="CO5" s="292"/>
      <c r="CP5" s="292"/>
      <c r="CQ5" s="292"/>
      <c r="CR5" s="292"/>
      <c r="CS5" s="292"/>
      <c r="CT5" s="292"/>
      <c r="CU5" s="292"/>
      <c r="CV5" s="292"/>
      <c r="CW5" s="292"/>
      <c r="CX5" s="292"/>
      <c r="CY5" s="292"/>
      <c r="CZ5" s="292"/>
      <c r="DA5" s="292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/>
      <c r="DZ5" s="140"/>
      <c r="EA5" s="140"/>
      <c r="EB5" s="140"/>
      <c r="EC5" s="313"/>
      <c r="ED5" s="314"/>
      <c r="EE5" s="314"/>
      <c r="EF5" s="314"/>
      <c r="EG5" s="314"/>
      <c r="EH5" s="314"/>
      <c r="EI5" s="314"/>
      <c r="EJ5" s="314"/>
      <c r="EK5" s="314"/>
      <c r="EL5" s="314"/>
      <c r="EM5" s="314"/>
      <c r="EN5" s="314"/>
      <c r="EO5" s="314"/>
      <c r="EP5" s="314"/>
      <c r="EQ5" s="197"/>
    </row>
    <row r="6" spans="1:147" s="2" customFormat="1" ht="12" customHeight="1">
      <c r="A6" s="293" t="s">
        <v>193</v>
      </c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4" t="s">
        <v>194</v>
      </c>
      <c r="V6" s="294"/>
      <c r="W6" s="294"/>
      <c r="X6" s="294"/>
      <c r="Y6" s="294"/>
      <c r="Z6" s="294"/>
      <c r="AA6" s="294"/>
      <c r="AB6" s="294"/>
      <c r="AC6" s="294"/>
      <c r="AD6" s="294"/>
      <c r="AE6" s="294"/>
      <c r="AF6" s="294"/>
      <c r="AG6" s="294"/>
      <c r="AH6" s="294"/>
      <c r="AI6" s="294"/>
      <c r="AJ6" s="294"/>
      <c r="AK6" s="294"/>
      <c r="AL6" s="294"/>
      <c r="AM6" s="294"/>
      <c r="AN6" s="294"/>
      <c r="AO6" s="294"/>
      <c r="AP6" s="294"/>
      <c r="AQ6" s="294"/>
      <c r="AR6" s="294"/>
      <c r="AS6" s="294"/>
      <c r="AT6" s="294"/>
      <c r="AU6" s="294"/>
      <c r="AV6" s="294"/>
      <c r="AW6" s="294"/>
      <c r="AX6" s="294"/>
      <c r="AY6" s="294"/>
      <c r="AZ6" s="294"/>
      <c r="BA6" s="139"/>
      <c r="BB6" s="139"/>
      <c r="BC6" s="139"/>
      <c r="BD6" s="139"/>
      <c r="BE6" s="295" t="s">
        <v>193</v>
      </c>
      <c r="BF6" s="295"/>
      <c r="BG6" s="295"/>
      <c r="BH6" s="295"/>
      <c r="BI6" s="295"/>
      <c r="BJ6" s="295"/>
      <c r="BK6" s="295"/>
      <c r="BL6" s="295"/>
      <c r="BM6" s="295"/>
      <c r="BN6" s="295"/>
      <c r="BO6" s="295"/>
      <c r="BP6" s="295"/>
      <c r="BQ6" s="295"/>
      <c r="BR6" s="295"/>
      <c r="BS6" s="295"/>
      <c r="BT6" s="295"/>
      <c r="BU6" s="295"/>
      <c r="BV6" s="295"/>
      <c r="BW6" s="295"/>
      <c r="BX6" s="295"/>
      <c r="BY6" s="295" t="s">
        <v>194</v>
      </c>
      <c r="BZ6" s="295"/>
      <c r="CA6" s="295"/>
      <c r="CB6" s="295"/>
      <c r="CC6" s="295"/>
      <c r="CD6" s="295"/>
      <c r="CE6" s="295"/>
      <c r="CF6" s="295"/>
      <c r="CG6" s="295"/>
      <c r="CH6" s="295"/>
      <c r="CI6" s="295"/>
      <c r="CJ6" s="295"/>
      <c r="CK6" s="295"/>
      <c r="CL6" s="295"/>
      <c r="CM6" s="295"/>
      <c r="CN6" s="295"/>
      <c r="CO6" s="295"/>
      <c r="CP6" s="295"/>
      <c r="CQ6" s="295"/>
      <c r="CR6" s="295"/>
      <c r="CS6" s="295"/>
      <c r="CT6" s="295"/>
      <c r="CU6" s="295"/>
      <c r="CV6" s="295"/>
      <c r="CW6" s="295"/>
      <c r="CX6" s="295"/>
      <c r="CY6" s="295"/>
      <c r="CZ6" s="295"/>
      <c r="DA6" s="295"/>
      <c r="DI6" s="293"/>
      <c r="DJ6" s="293"/>
      <c r="DK6" s="293"/>
      <c r="DL6" s="293"/>
      <c r="DM6" s="293"/>
      <c r="DN6" s="293"/>
      <c r="DO6" s="293"/>
      <c r="DP6" s="293"/>
      <c r="DQ6" s="293"/>
      <c r="DR6" s="293"/>
      <c r="DS6" s="293"/>
      <c r="DT6" s="293"/>
      <c r="DU6" s="293"/>
      <c r="DV6" s="293"/>
      <c r="DW6" s="293"/>
      <c r="DX6" s="293"/>
      <c r="DY6" s="293"/>
      <c r="DZ6" s="293"/>
      <c r="EA6" s="293"/>
      <c r="EB6" s="293"/>
      <c r="EC6" s="293"/>
      <c r="ED6" s="315"/>
      <c r="EE6" s="315"/>
      <c r="EF6" s="315"/>
      <c r="EG6" s="315"/>
      <c r="EH6" s="315"/>
      <c r="EI6" s="315"/>
      <c r="EJ6" s="315"/>
      <c r="EK6" s="315"/>
      <c r="EL6" s="315"/>
      <c r="EM6" s="315"/>
      <c r="EN6" s="315"/>
      <c r="EO6" s="315"/>
      <c r="EP6" s="315"/>
      <c r="EQ6" s="149"/>
    </row>
    <row r="7" spans="1:147" s="2" customFormat="1" ht="12" customHeight="1">
      <c r="A7" s="251"/>
      <c r="B7" s="251"/>
      <c r="C7" s="251"/>
      <c r="D7" s="251"/>
      <c r="E7" s="251"/>
      <c r="F7" s="251"/>
      <c r="G7" s="251"/>
      <c r="H7" s="251"/>
      <c r="I7" s="30" t="s">
        <v>195</v>
      </c>
      <c r="J7" s="296"/>
      <c r="K7" s="296"/>
      <c r="L7" s="296"/>
      <c r="M7" s="296"/>
      <c r="N7" s="251" t="s">
        <v>195</v>
      </c>
      <c r="O7" s="251"/>
      <c r="P7" s="251"/>
      <c r="Q7" s="296" t="s">
        <v>359</v>
      </c>
      <c r="R7" s="296"/>
      <c r="S7" s="296"/>
      <c r="T7" s="296"/>
      <c r="U7" s="296"/>
      <c r="V7" s="296"/>
      <c r="W7" s="296"/>
      <c r="X7" s="296"/>
      <c r="Y7" s="296"/>
      <c r="Z7" s="296"/>
      <c r="AA7" s="296"/>
      <c r="AB7" s="296"/>
      <c r="AC7" s="296"/>
      <c r="AD7" s="296"/>
      <c r="AE7" s="296"/>
      <c r="AF7" s="296"/>
      <c r="AG7" s="296"/>
      <c r="AH7" s="296"/>
      <c r="AI7" s="297">
        <v>20</v>
      </c>
      <c r="AJ7" s="297"/>
      <c r="AK7" s="297"/>
      <c r="AL7" s="297"/>
      <c r="AM7" s="298" t="s">
        <v>360</v>
      </c>
      <c r="AN7" s="298"/>
      <c r="AO7" s="298"/>
      <c r="AP7" s="298"/>
      <c r="AQ7" s="251" t="s">
        <v>196</v>
      </c>
      <c r="AR7" s="251"/>
      <c r="AS7" s="251"/>
      <c r="AT7" s="251"/>
      <c r="AU7" s="251"/>
      <c r="AV7" s="251"/>
      <c r="AW7" s="251"/>
      <c r="AX7" s="251"/>
      <c r="AY7" s="251"/>
      <c r="AZ7" s="251"/>
      <c r="BE7" s="248"/>
      <c r="BF7" s="248"/>
      <c r="BG7" s="248"/>
      <c r="BH7" s="248"/>
      <c r="BI7" s="248"/>
      <c r="BJ7" s="248"/>
      <c r="BK7" s="248"/>
      <c r="BL7" s="248"/>
      <c r="BM7" s="249" t="s">
        <v>195</v>
      </c>
      <c r="BN7" s="299"/>
      <c r="BO7" s="299"/>
      <c r="BP7" s="299"/>
      <c r="BQ7" s="299"/>
      <c r="BR7" s="248" t="s">
        <v>195</v>
      </c>
      <c r="BS7" s="248"/>
      <c r="BT7" s="248"/>
      <c r="BU7" s="299" t="s">
        <v>359</v>
      </c>
      <c r="BV7" s="299"/>
      <c r="BW7" s="299"/>
      <c r="BX7" s="299"/>
      <c r="BY7" s="299"/>
      <c r="BZ7" s="299"/>
      <c r="CA7" s="299"/>
      <c r="CB7" s="299"/>
      <c r="CC7" s="299"/>
      <c r="CD7" s="299"/>
      <c r="CE7" s="299"/>
      <c r="CF7" s="299"/>
      <c r="CG7" s="299"/>
      <c r="CH7" s="299"/>
      <c r="CI7" s="299"/>
      <c r="CJ7" s="300">
        <v>20</v>
      </c>
      <c r="CK7" s="300"/>
      <c r="CL7" s="300"/>
      <c r="CM7" s="300"/>
      <c r="CN7" s="301" t="s">
        <v>360</v>
      </c>
      <c r="CO7" s="301"/>
      <c r="CP7" s="301"/>
      <c r="CQ7" s="301"/>
      <c r="CR7" s="248" t="s">
        <v>196</v>
      </c>
      <c r="CS7" s="248"/>
      <c r="CT7" s="248"/>
      <c r="CU7" s="248"/>
      <c r="CV7" s="248"/>
      <c r="CW7" s="248"/>
      <c r="CX7" s="248"/>
      <c r="CY7" s="248"/>
      <c r="CZ7" s="248"/>
      <c r="DA7" s="248"/>
      <c r="DI7" s="149"/>
      <c r="DJ7" s="149"/>
      <c r="DK7" s="149"/>
      <c r="DL7" s="149"/>
      <c r="DM7" s="149"/>
      <c r="DN7" s="149"/>
      <c r="DO7" s="149"/>
      <c r="DP7" s="149"/>
      <c r="DQ7" s="173"/>
      <c r="DR7" s="316"/>
      <c r="DS7" s="316"/>
      <c r="DT7" s="316"/>
      <c r="DU7" s="316"/>
      <c r="DV7" s="149"/>
      <c r="DW7" s="149"/>
      <c r="DX7" s="149"/>
      <c r="DY7" s="316"/>
      <c r="DZ7" s="316"/>
      <c r="EA7" s="316"/>
      <c r="EB7" s="316"/>
      <c r="EC7" s="316"/>
      <c r="ED7" s="316"/>
      <c r="EE7" s="316"/>
      <c r="EF7" s="316"/>
      <c r="EG7" s="316"/>
      <c r="EH7" s="316"/>
      <c r="EI7" s="316"/>
      <c r="EJ7" s="316"/>
      <c r="EK7" s="316"/>
      <c r="EL7" s="316"/>
      <c r="EM7" s="316"/>
      <c r="EN7" s="316"/>
      <c r="EO7" s="316"/>
      <c r="EP7" s="316"/>
      <c r="EQ7" s="149"/>
    </row>
    <row r="8" spans="1:147" s="2" customFormat="1">
      <c r="DI8" s="149"/>
      <c r="DJ8" s="149"/>
      <c r="DK8" s="149"/>
      <c r="DL8" s="149"/>
      <c r="DM8" s="149"/>
      <c r="DN8" s="149"/>
      <c r="DO8" s="149"/>
      <c r="DP8" s="149"/>
      <c r="DQ8" s="149"/>
      <c r="DR8" s="149"/>
      <c r="DS8" s="149"/>
      <c r="DT8" s="149"/>
      <c r="DU8" s="149"/>
      <c r="DV8" s="149"/>
      <c r="DW8" s="149"/>
      <c r="DX8" s="149"/>
      <c r="DY8" s="149"/>
      <c r="DZ8" s="149"/>
      <c r="EA8" s="149"/>
      <c r="EB8" s="149"/>
      <c r="EC8" s="149"/>
      <c r="ED8" s="149"/>
      <c r="EE8" s="149"/>
      <c r="EF8" s="149"/>
      <c r="EG8" s="149"/>
      <c r="EH8" s="149"/>
      <c r="EI8" s="149"/>
      <c r="EJ8" s="149"/>
      <c r="EK8" s="149"/>
      <c r="EL8" s="149"/>
      <c r="EM8" s="149"/>
      <c r="EN8" s="149"/>
      <c r="EO8" s="149"/>
      <c r="EP8" s="149"/>
      <c r="EQ8" s="149"/>
    </row>
    <row r="9" spans="1:147" s="2" customFormat="1">
      <c r="DI9" s="149"/>
      <c r="DJ9" s="149"/>
      <c r="DK9" s="149"/>
      <c r="DL9" s="149"/>
      <c r="DM9" s="149"/>
      <c r="DN9" s="149"/>
      <c r="DO9" s="149"/>
      <c r="DP9" s="149"/>
      <c r="DQ9" s="149"/>
      <c r="DR9" s="149"/>
      <c r="DS9" s="149"/>
      <c r="DT9" s="149"/>
      <c r="DU9" s="149"/>
      <c r="DV9" s="149"/>
      <c r="DW9" s="149"/>
      <c r="DX9" s="149"/>
      <c r="DY9" s="149"/>
      <c r="DZ9" s="149"/>
      <c r="EA9" s="149"/>
      <c r="EB9" s="149"/>
      <c r="EC9" s="149"/>
      <c r="ED9" s="149"/>
      <c r="EE9" s="149"/>
      <c r="EF9" s="149"/>
      <c r="EG9" s="149"/>
      <c r="EH9" s="149"/>
      <c r="EI9" s="149"/>
      <c r="EJ9" s="149"/>
      <c r="EK9" s="149"/>
      <c r="EL9" s="149"/>
      <c r="EM9" s="149"/>
      <c r="EN9" s="149"/>
      <c r="EO9" s="149"/>
      <c r="EP9" s="149"/>
      <c r="EQ9" s="149"/>
    </row>
    <row r="10" spans="1:147" s="139" customFormat="1" ht="32.25" customHeight="1">
      <c r="DI10" s="197"/>
      <c r="DJ10" s="197"/>
      <c r="DK10" s="197"/>
      <c r="DL10" s="197"/>
      <c r="DM10" s="197"/>
      <c r="DN10" s="197"/>
      <c r="DO10" s="197"/>
      <c r="DP10" s="197"/>
      <c r="DQ10" s="197"/>
      <c r="DR10" s="197"/>
      <c r="DS10" s="197"/>
      <c r="DT10" s="197"/>
      <c r="DU10" s="197"/>
      <c r="DV10" s="197"/>
      <c r="DW10" s="197"/>
      <c r="DX10" s="197"/>
      <c r="DY10" s="197"/>
      <c r="DZ10" s="197"/>
      <c r="EA10" s="197"/>
      <c r="EB10" s="197"/>
      <c r="EC10" s="197"/>
      <c r="ED10" s="197"/>
      <c r="EE10" s="197"/>
      <c r="EF10" s="197"/>
      <c r="EG10" s="197"/>
      <c r="EH10" s="197"/>
      <c r="EI10" s="197"/>
      <c r="EJ10" s="197"/>
      <c r="EK10" s="197"/>
      <c r="EL10" s="197"/>
      <c r="EM10" s="197"/>
      <c r="EN10" s="197"/>
      <c r="EO10" s="197"/>
      <c r="EP10" s="197"/>
      <c r="EQ10" s="197"/>
    </row>
    <row r="11" spans="1:147" s="2" customFormat="1">
      <c r="DI11" s="149"/>
      <c r="DJ11" s="149"/>
      <c r="DK11" s="149"/>
      <c r="DL11" s="149"/>
      <c r="DM11" s="149"/>
      <c r="DN11" s="149"/>
      <c r="DO11" s="149"/>
      <c r="DP11" s="149"/>
      <c r="DQ11" s="149"/>
      <c r="DR11" s="149"/>
      <c r="DS11" s="149"/>
      <c r="DT11" s="149"/>
      <c r="DU11" s="149"/>
      <c r="DV11" s="149"/>
      <c r="DW11" s="149"/>
      <c r="DX11" s="149"/>
      <c r="DY11" s="149"/>
      <c r="DZ11" s="149"/>
      <c r="EA11" s="149"/>
      <c r="EB11" s="149"/>
      <c r="EC11" s="149"/>
      <c r="ED11" s="149"/>
      <c r="EE11" s="149"/>
      <c r="EF11" s="149"/>
      <c r="EG11" s="149"/>
      <c r="EH11" s="149"/>
      <c r="EI11" s="149"/>
      <c r="EJ11" s="149"/>
      <c r="EK11" s="149"/>
      <c r="EL11" s="149"/>
      <c r="EM11" s="149"/>
      <c r="EN11" s="149"/>
      <c r="EO11" s="149"/>
      <c r="EP11" s="149"/>
      <c r="EQ11" s="149"/>
    </row>
    <row r="12" spans="1:147" s="139" customFormat="1" ht="13.5" customHeight="1">
      <c r="DI12" s="197"/>
      <c r="DJ12" s="197"/>
      <c r="DK12" s="197"/>
      <c r="DL12" s="197"/>
      <c r="DM12" s="197"/>
      <c r="DN12" s="197"/>
      <c r="DO12" s="197"/>
      <c r="DP12" s="197"/>
      <c r="DQ12" s="197"/>
      <c r="DR12" s="197"/>
      <c r="DS12" s="197"/>
      <c r="DT12" s="197"/>
      <c r="DU12" s="197"/>
      <c r="DV12" s="197"/>
      <c r="DW12" s="197"/>
      <c r="DX12" s="197"/>
      <c r="DY12" s="197"/>
      <c r="DZ12" s="197"/>
      <c r="EA12" s="197"/>
      <c r="EB12" s="197"/>
      <c r="EC12" s="197"/>
      <c r="ED12" s="197"/>
      <c r="EE12" s="197"/>
      <c r="EF12" s="197"/>
      <c r="EG12" s="197"/>
      <c r="EH12" s="197"/>
      <c r="EI12" s="197"/>
      <c r="EJ12" s="197"/>
      <c r="EK12" s="197"/>
      <c r="EL12" s="197"/>
      <c r="EM12" s="197"/>
      <c r="EN12" s="197"/>
      <c r="EO12" s="197"/>
      <c r="EP12" s="197"/>
      <c r="EQ12" s="197"/>
    </row>
    <row r="13" spans="1:147" s="2" customFormat="1" ht="15.75" customHeight="1">
      <c r="DI13" s="149"/>
      <c r="DJ13" s="149"/>
      <c r="DK13" s="149"/>
      <c r="DL13" s="149"/>
      <c r="DM13" s="149"/>
      <c r="DN13" s="149"/>
      <c r="DO13" s="149"/>
      <c r="DP13" s="149"/>
      <c r="DQ13" s="149"/>
      <c r="DR13" s="149"/>
      <c r="DS13" s="149"/>
      <c r="DT13" s="149"/>
      <c r="DU13" s="149"/>
      <c r="DV13" s="149"/>
      <c r="DW13" s="149"/>
      <c r="DX13" s="149"/>
      <c r="DY13" s="149"/>
      <c r="DZ13" s="149"/>
      <c r="EA13" s="149"/>
      <c r="EB13" s="149"/>
      <c r="EC13" s="149"/>
      <c r="ED13" s="149"/>
      <c r="EE13" s="149"/>
      <c r="EF13" s="149"/>
      <c r="EG13" s="149"/>
      <c r="EH13" s="149"/>
      <c r="EI13" s="149"/>
      <c r="EJ13" s="149"/>
      <c r="EK13" s="149"/>
      <c r="EL13" s="149"/>
      <c r="EM13" s="149"/>
      <c r="EN13" s="149"/>
      <c r="EO13" s="149"/>
      <c r="EP13" s="149"/>
      <c r="EQ13" s="149"/>
    </row>
    <row r="14" spans="1:147" s="2" customFormat="1">
      <c r="CV14" s="141"/>
      <c r="DI14" s="149"/>
      <c r="DJ14" s="149"/>
      <c r="DK14" s="149"/>
      <c r="DL14" s="149"/>
      <c r="DM14" s="149"/>
      <c r="DN14" s="149"/>
      <c r="DO14" s="149"/>
      <c r="DP14" s="149"/>
      <c r="DQ14" s="149"/>
      <c r="DR14" s="149"/>
      <c r="DS14" s="149"/>
      <c r="DT14" s="149"/>
      <c r="DU14" s="149"/>
      <c r="DV14" s="149"/>
      <c r="DW14" s="149"/>
      <c r="DX14" s="149"/>
      <c r="DY14" s="149"/>
      <c r="DZ14" s="149"/>
      <c r="EA14" s="149"/>
      <c r="EB14" s="149"/>
      <c r="EC14" s="149"/>
      <c r="ED14" s="149"/>
      <c r="EE14" s="149"/>
      <c r="EF14" s="149"/>
      <c r="EG14" s="149"/>
      <c r="EH14" s="149"/>
      <c r="EI14" s="149"/>
      <c r="EJ14" s="149"/>
      <c r="EK14" s="149"/>
      <c r="EL14" s="149"/>
      <c r="EM14" s="149"/>
      <c r="EN14" s="149"/>
      <c r="EO14" s="149"/>
      <c r="EP14" s="149"/>
      <c r="EQ14" s="149"/>
    </row>
    <row r="15" spans="1:147" s="2" customFormat="1">
      <c r="CV15" s="141"/>
      <c r="DI15" s="149"/>
      <c r="DJ15" s="149"/>
      <c r="DK15" s="149"/>
      <c r="DL15" s="149"/>
      <c r="DM15" s="149"/>
      <c r="DN15" s="149"/>
      <c r="DO15" s="149"/>
      <c r="DP15" s="149"/>
      <c r="DQ15" s="149"/>
      <c r="DR15" s="149"/>
      <c r="DS15" s="149"/>
      <c r="DT15" s="149"/>
      <c r="DU15" s="149"/>
      <c r="DV15" s="149"/>
      <c r="DW15" s="149"/>
      <c r="DX15" s="149"/>
      <c r="DY15" s="149"/>
      <c r="DZ15" s="149"/>
      <c r="EA15" s="149"/>
      <c r="EB15" s="149"/>
      <c r="EC15" s="149"/>
      <c r="ED15" s="149"/>
      <c r="EE15" s="149"/>
      <c r="EF15" s="149"/>
      <c r="EG15" s="149"/>
      <c r="EH15" s="149"/>
      <c r="EI15" s="149"/>
      <c r="EJ15" s="149"/>
      <c r="EK15" s="149"/>
      <c r="EL15" s="149"/>
      <c r="EM15" s="149"/>
      <c r="EN15" s="149"/>
      <c r="EO15" s="149"/>
      <c r="EP15" s="149"/>
      <c r="EQ15" s="149"/>
    </row>
    <row r="16" spans="1:147" s="2" customFormat="1" ht="16.5">
      <c r="A16" s="302" t="s">
        <v>197</v>
      </c>
      <c r="B16" s="302"/>
      <c r="C16" s="302"/>
      <c r="D16" s="302"/>
      <c r="E16" s="302"/>
      <c r="F16" s="302"/>
      <c r="G16" s="302"/>
      <c r="H16" s="302"/>
      <c r="I16" s="302"/>
      <c r="J16" s="302"/>
      <c r="K16" s="302"/>
      <c r="L16" s="302"/>
      <c r="M16" s="302"/>
      <c r="N16" s="302"/>
      <c r="O16" s="302"/>
      <c r="P16" s="302"/>
      <c r="Q16" s="302"/>
      <c r="R16" s="302"/>
      <c r="S16" s="302"/>
      <c r="T16" s="302"/>
      <c r="U16" s="302"/>
      <c r="V16" s="302"/>
      <c r="W16" s="302"/>
      <c r="X16" s="302"/>
      <c r="Y16" s="302"/>
      <c r="Z16" s="302"/>
      <c r="AA16" s="302"/>
      <c r="AB16" s="302"/>
      <c r="AC16" s="302"/>
      <c r="AD16" s="302"/>
      <c r="AE16" s="302"/>
      <c r="AF16" s="302"/>
      <c r="AG16" s="302"/>
      <c r="AH16" s="302"/>
      <c r="AI16" s="302"/>
      <c r="AJ16" s="302"/>
      <c r="AK16" s="302"/>
      <c r="AL16" s="302"/>
      <c r="AM16" s="302"/>
      <c r="AN16" s="302"/>
      <c r="AO16" s="302"/>
      <c r="AP16" s="302"/>
      <c r="AQ16" s="302"/>
      <c r="AR16" s="302"/>
      <c r="AS16" s="302"/>
      <c r="AT16" s="302"/>
      <c r="AU16" s="302"/>
      <c r="AV16" s="302"/>
      <c r="AW16" s="302"/>
      <c r="AX16" s="302"/>
      <c r="AY16" s="302"/>
      <c r="AZ16" s="302"/>
      <c r="BA16" s="302"/>
      <c r="BB16" s="302"/>
      <c r="BC16" s="302"/>
      <c r="BD16" s="302"/>
      <c r="BE16" s="302"/>
      <c r="BF16" s="302"/>
      <c r="BG16" s="302"/>
      <c r="BH16" s="302"/>
      <c r="BI16" s="302"/>
      <c r="BJ16" s="302"/>
      <c r="BK16" s="302"/>
      <c r="BL16" s="302"/>
      <c r="BM16" s="302"/>
      <c r="BN16" s="302"/>
      <c r="BO16" s="302"/>
      <c r="BP16" s="302"/>
      <c r="BQ16" s="302"/>
      <c r="BR16" s="302"/>
      <c r="BS16" s="302"/>
      <c r="BT16" s="302"/>
      <c r="BU16" s="302"/>
      <c r="BV16" s="302"/>
      <c r="BW16" s="302"/>
      <c r="BX16" s="302"/>
      <c r="BY16" s="302"/>
      <c r="BZ16" s="302"/>
      <c r="CA16" s="302"/>
      <c r="CB16" s="302"/>
      <c r="CC16" s="302"/>
      <c r="CD16" s="302"/>
      <c r="CE16" s="302"/>
      <c r="CF16" s="302"/>
      <c r="CG16" s="302"/>
      <c r="CH16" s="302"/>
      <c r="CI16" s="302"/>
      <c r="CJ16" s="302"/>
      <c r="CK16" s="302"/>
      <c r="CL16" s="302"/>
      <c r="CM16" s="302"/>
      <c r="CN16" s="302"/>
      <c r="CO16" s="302"/>
      <c r="CP16" s="302"/>
      <c r="CQ16" s="302"/>
      <c r="CR16" s="302"/>
      <c r="CS16" s="302"/>
      <c r="CT16" s="302"/>
      <c r="CU16" s="302"/>
      <c r="CV16" s="302"/>
      <c r="CW16" s="302"/>
      <c r="CX16" s="302"/>
      <c r="CY16" s="302"/>
      <c r="CZ16" s="302"/>
      <c r="DA16" s="302"/>
      <c r="DI16" s="318"/>
      <c r="DJ16" s="315"/>
      <c r="DK16" s="315"/>
      <c r="DL16" s="315"/>
      <c r="DM16" s="315"/>
      <c r="DN16" s="315"/>
      <c r="DO16" s="315"/>
      <c r="DP16" s="315"/>
      <c r="DQ16" s="315"/>
      <c r="DR16" s="315"/>
      <c r="DS16" s="315"/>
      <c r="DT16" s="315"/>
      <c r="DU16" s="315"/>
      <c r="DV16" s="315"/>
      <c r="DW16" s="315"/>
      <c r="DX16" s="315"/>
      <c r="DY16" s="315"/>
      <c r="DZ16" s="315"/>
      <c r="EA16" s="315"/>
      <c r="EB16" s="315"/>
      <c r="EC16" s="315"/>
      <c r="ED16" s="315"/>
      <c r="EE16" s="315"/>
      <c r="EF16" s="315"/>
      <c r="EG16" s="315"/>
      <c r="EH16" s="315"/>
      <c r="EI16" s="315"/>
      <c r="EJ16" s="315"/>
      <c r="EK16" s="315"/>
      <c r="EL16" s="315"/>
      <c r="EM16" s="315"/>
      <c r="EN16" s="315"/>
      <c r="EO16" s="315"/>
      <c r="EP16" s="315"/>
      <c r="EQ16" s="149"/>
    </row>
    <row r="17" spans="1:147" s="142" customFormat="1" ht="21" customHeight="1">
      <c r="AV17" s="143"/>
      <c r="AW17" s="143"/>
      <c r="AX17" s="143"/>
      <c r="AY17" s="144" t="s">
        <v>318</v>
      </c>
      <c r="AZ17" s="142" t="s">
        <v>198</v>
      </c>
      <c r="BK17" s="169"/>
      <c r="BL17" s="169"/>
      <c r="BM17" s="169"/>
      <c r="BN17" s="169"/>
      <c r="BO17" s="169"/>
      <c r="BP17" s="169"/>
      <c r="BQ17" s="169"/>
      <c r="BR17" s="169"/>
      <c r="BS17" s="169"/>
      <c r="BT17" s="169"/>
      <c r="BU17" s="169"/>
      <c r="BV17" s="169"/>
      <c r="BW17" s="170"/>
      <c r="BX17" s="171"/>
      <c r="DI17" s="171"/>
      <c r="DJ17" s="171"/>
      <c r="DK17" s="171"/>
      <c r="DL17" s="171"/>
      <c r="DM17" s="171"/>
      <c r="DN17" s="171"/>
      <c r="DO17" s="171"/>
      <c r="DP17" s="171"/>
      <c r="DQ17" s="171"/>
      <c r="DR17" s="171"/>
      <c r="DS17" s="171"/>
      <c r="DT17" s="171"/>
      <c r="DU17" s="171"/>
      <c r="DV17" s="171"/>
      <c r="DW17" s="171"/>
      <c r="DX17" s="171"/>
      <c r="DY17" s="171"/>
      <c r="DZ17" s="171"/>
      <c r="EA17" s="171"/>
      <c r="EB17" s="171"/>
      <c r="EC17" s="171"/>
      <c r="ED17" s="171"/>
      <c r="EE17" s="171"/>
      <c r="EF17" s="171"/>
      <c r="EG17" s="198"/>
      <c r="EH17" s="198"/>
      <c r="EI17" s="198"/>
      <c r="EJ17" s="144"/>
      <c r="EK17" s="171"/>
      <c r="EL17" s="171"/>
      <c r="EM17" s="171"/>
      <c r="EN17" s="171"/>
      <c r="EO17" s="171"/>
      <c r="EP17" s="171"/>
      <c r="EQ17" s="171"/>
    </row>
    <row r="18" spans="1:147" s="2" customFormat="1">
      <c r="DI18" s="149"/>
      <c r="DJ18" s="149"/>
      <c r="DK18" s="149"/>
      <c r="DL18" s="149"/>
      <c r="DM18" s="149"/>
      <c r="DN18" s="149"/>
      <c r="DO18" s="149"/>
      <c r="DP18" s="149"/>
      <c r="DQ18" s="149"/>
      <c r="DR18" s="149"/>
      <c r="DS18" s="149"/>
      <c r="DT18" s="149"/>
      <c r="DU18" s="149"/>
      <c r="DV18" s="149"/>
      <c r="DW18" s="149"/>
      <c r="DX18" s="149"/>
      <c r="DY18" s="149"/>
      <c r="DZ18" s="149"/>
      <c r="EA18" s="149"/>
      <c r="EB18" s="149"/>
      <c r="EC18" s="149"/>
      <c r="ED18" s="149"/>
      <c r="EE18" s="149"/>
      <c r="EF18" s="149"/>
      <c r="EG18" s="149"/>
      <c r="EH18" s="149"/>
      <c r="EI18" s="149"/>
      <c r="EJ18" s="149"/>
      <c r="EK18" s="149"/>
      <c r="EL18" s="149"/>
      <c r="EM18" s="149"/>
      <c r="EN18" s="149"/>
      <c r="EO18" s="149"/>
      <c r="EP18" s="149"/>
      <c r="EQ18" s="149"/>
    </row>
    <row r="19" spans="1:147" s="2" customFormat="1">
      <c r="CF19" s="303"/>
      <c r="CG19" s="303"/>
      <c r="CH19" s="303"/>
      <c r="CI19" s="303"/>
      <c r="CJ19" s="303"/>
      <c r="CK19" s="303"/>
      <c r="CL19" s="303"/>
      <c r="CM19" s="303"/>
      <c r="CN19" s="303"/>
      <c r="CO19" s="303"/>
      <c r="CP19" s="303"/>
      <c r="CQ19" s="303"/>
      <c r="CR19" s="303"/>
      <c r="CS19" s="303"/>
      <c r="CT19" s="303"/>
      <c r="CU19" s="303"/>
      <c r="CV19" s="303"/>
      <c r="CW19" s="303"/>
      <c r="CX19" s="303"/>
      <c r="CY19" s="303"/>
      <c r="CZ19" s="303"/>
      <c r="DA19" s="303"/>
      <c r="DI19" s="149"/>
      <c r="DJ19" s="149"/>
      <c r="DK19" s="149"/>
      <c r="DL19" s="149"/>
      <c r="DM19" s="149"/>
      <c r="DN19" s="149"/>
      <c r="DO19" s="149"/>
      <c r="DP19" s="149"/>
      <c r="DQ19" s="149"/>
      <c r="DR19" s="149"/>
      <c r="DS19" s="149"/>
      <c r="DT19" s="149"/>
      <c r="DU19" s="149"/>
      <c r="DV19" s="149"/>
      <c r="DW19" s="149"/>
      <c r="DX19" s="149"/>
      <c r="DY19" s="149"/>
      <c r="DZ19" s="149"/>
      <c r="EA19" s="149"/>
      <c r="EB19" s="149"/>
      <c r="EC19" s="149"/>
      <c r="ED19" s="149"/>
      <c r="EE19" s="149"/>
      <c r="EF19" s="149"/>
      <c r="EG19" s="149"/>
      <c r="EH19" s="149"/>
      <c r="EI19" s="149"/>
      <c r="EJ19" s="149"/>
      <c r="EK19" s="149"/>
      <c r="EL19" s="149"/>
      <c r="EM19" s="149"/>
      <c r="EN19" s="149"/>
      <c r="EO19" s="149"/>
      <c r="EP19" s="149"/>
      <c r="EQ19" s="149"/>
    </row>
    <row r="20" spans="1:147" s="2" customFormat="1" ht="30" customHeight="1">
      <c r="BT20" s="304" t="s">
        <v>199</v>
      </c>
      <c r="BU20" s="304"/>
      <c r="BV20" s="304"/>
      <c r="BW20" s="304"/>
      <c r="BX20" s="304"/>
      <c r="BY20" s="304"/>
      <c r="BZ20" s="304"/>
      <c r="CA20" s="304"/>
      <c r="CB20" s="304"/>
      <c r="CC20" s="304"/>
      <c r="CD20" s="304"/>
      <c r="CE20" s="146"/>
      <c r="CF20" s="305"/>
      <c r="CG20" s="305"/>
      <c r="CH20" s="305"/>
      <c r="CI20" s="305"/>
      <c r="CJ20" s="305"/>
      <c r="CK20" s="305"/>
      <c r="CL20" s="305"/>
      <c r="CM20" s="305"/>
      <c r="CN20" s="305"/>
      <c r="CO20" s="305"/>
      <c r="CP20" s="305"/>
      <c r="CQ20" s="305"/>
      <c r="CR20" s="305"/>
      <c r="CS20" s="305"/>
      <c r="CT20" s="305"/>
      <c r="CU20" s="305"/>
      <c r="CV20" s="305"/>
      <c r="CW20" s="305"/>
      <c r="CX20" s="305"/>
      <c r="CY20" s="305"/>
      <c r="CZ20" s="305"/>
      <c r="DA20" s="305"/>
      <c r="DI20" s="149"/>
      <c r="DJ20" s="149"/>
      <c r="DK20" s="149"/>
      <c r="DL20" s="149"/>
      <c r="DM20" s="149"/>
      <c r="DN20" s="149"/>
      <c r="DO20" s="149"/>
      <c r="DP20" s="149"/>
      <c r="DQ20" s="149"/>
      <c r="DR20" s="149"/>
      <c r="DS20" s="149"/>
      <c r="DT20" s="149"/>
      <c r="DU20" s="149"/>
      <c r="DV20" s="149"/>
      <c r="DW20" s="149"/>
      <c r="DX20" s="149"/>
      <c r="DY20" s="149"/>
      <c r="DZ20" s="149"/>
      <c r="EA20" s="149"/>
      <c r="EB20" s="149"/>
      <c r="EC20" s="149"/>
      <c r="ED20" s="149"/>
      <c r="EE20" s="149"/>
      <c r="EF20" s="149"/>
      <c r="EG20" s="149"/>
      <c r="EH20" s="149"/>
      <c r="EI20" s="149"/>
      <c r="EJ20" s="149"/>
      <c r="EK20" s="149"/>
      <c r="EL20" s="149"/>
      <c r="EM20" s="149"/>
      <c r="EN20" s="149"/>
      <c r="EO20" s="149"/>
      <c r="EP20" s="149"/>
      <c r="EQ20" s="149"/>
    </row>
    <row r="21" spans="1:147" s="2" customFormat="1">
      <c r="Y21" s="30" t="s">
        <v>195</v>
      </c>
      <c r="Z21" s="296"/>
      <c r="AA21" s="296"/>
      <c r="AB21" s="296"/>
      <c r="AC21" s="296"/>
      <c r="AD21" s="2" t="s">
        <v>195</v>
      </c>
      <c r="AG21" s="296" t="s">
        <v>359</v>
      </c>
      <c r="AH21" s="296"/>
      <c r="AI21" s="296"/>
      <c r="AJ21" s="296"/>
      <c r="AK21" s="296"/>
      <c r="AL21" s="296"/>
      <c r="AM21" s="296"/>
      <c r="AN21" s="296"/>
      <c r="AO21" s="296"/>
      <c r="AP21" s="296"/>
      <c r="AQ21" s="296"/>
      <c r="AR21" s="296"/>
      <c r="AS21" s="296"/>
      <c r="AT21" s="296"/>
      <c r="AU21" s="296"/>
      <c r="AV21" s="296"/>
      <c r="AW21" s="296"/>
      <c r="AX21" s="296"/>
      <c r="AY21" s="297">
        <v>20</v>
      </c>
      <c r="AZ21" s="297"/>
      <c r="BA21" s="297"/>
      <c r="BB21" s="297"/>
      <c r="BC21" s="298" t="s">
        <v>360</v>
      </c>
      <c r="BD21" s="298"/>
      <c r="BE21" s="298"/>
      <c r="BF21" s="298"/>
      <c r="BG21" s="2" t="s">
        <v>196</v>
      </c>
      <c r="BT21" s="147" t="s">
        <v>200</v>
      </c>
      <c r="BU21" s="146"/>
      <c r="BV21" s="146"/>
      <c r="BW21" s="146"/>
      <c r="BX21" s="146"/>
      <c r="BY21" s="146"/>
      <c r="BZ21" s="146"/>
      <c r="CA21" s="146"/>
      <c r="CB21" s="146"/>
      <c r="CC21" s="146"/>
      <c r="CD21" s="146"/>
      <c r="CE21" s="146"/>
      <c r="CF21" s="305"/>
      <c r="CG21" s="305"/>
      <c r="CH21" s="305"/>
      <c r="CI21" s="305"/>
      <c r="CJ21" s="305"/>
      <c r="CK21" s="305"/>
      <c r="CL21" s="305"/>
      <c r="CM21" s="305"/>
      <c r="CN21" s="305"/>
      <c r="CO21" s="305"/>
      <c r="CP21" s="305"/>
      <c r="CQ21" s="305"/>
      <c r="CR21" s="305"/>
      <c r="CS21" s="305"/>
      <c r="CT21" s="305"/>
      <c r="CU21" s="305"/>
      <c r="CV21" s="305"/>
      <c r="CW21" s="305"/>
      <c r="CX21" s="305"/>
      <c r="CY21" s="305"/>
      <c r="CZ21" s="305"/>
      <c r="DA21" s="305"/>
      <c r="DI21" s="149"/>
      <c r="DJ21" s="149"/>
      <c r="DK21" s="149"/>
      <c r="DL21" s="149"/>
      <c r="DM21" s="149"/>
      <c r="DN21" s="149"/>
      <c r="DO21" s="149"/>
      <c r="DP21" s="149"/>
      <c r="DQ21" s="149"/>
      <c r="DR21" s="149"/>
      <c r="DS21" s="149"/>
      <c r="DT21" s="149"/>
      <c r="DU21" s="149"/>
      <c r="DV21" s="149"/>
      <c r="DW21" s="149"/>
      <c r="DX21" s="149"/>
      <c r="DY21" s="149"/>
      <c r="DZ21" s="149"/>
      <c r="EA21" s="149"/>
      <c r="EB21" s="149"/>
      <c r="EC21" s="149"/>
      <c r="ED21" s="149"/>
      <c r="EE21" s="149"/>
      <c r="EF21" s="149"/>
      <c r="EG21" s="173"/>
      <c r="EH21" s="316"/>
      <c r="EI21" s="316"/>
      <c r="EJ21" s="316"/>
      <c r="EK21" s="316"/>
      <c r="EL21" s="149"/>
      <c r="EM21" s="149"/>
      <c r="EN21" s="149"/>
      <c r="EO21" s="316"/>
      <c r="EP21" s="315"/>
      <c r="EQ21" s="149"/>
    </row>
    <row r="22" spans="1:147" s="2" customFormat="1">
      <c r="BT22" s="146"/>
      <c r="BU22" s="146"/>
      <c r="BV22" s="146"/>
      <c r="BW22" s="146"/>
      <c r="BX22" s="146"/>
      <c r="BY22" s="146"/>
      <c r="BZ22" s="146"/>
      <c r="CA22" s="146"/>
      <c r="CB22" s="146"/>
      <c r="CC22" s="146"/>
      <c r="CD22" s="30"/>
      <c r="CE22" s="146"/>
      <c r="CF22" s="305"/>
      <c r="CG22" s="305"/>
      <c r="CH22" s="305"/>
      <c r="CI22" s="305"/>
      <c r="CJ22" s="305"/>
      <c r="CK22" s="305"/>
      <c r="CL22" s="305"/>
      <c r="CM22" s="305"/>
      <c r="CN22" s="305"/>
      <c r="CO22" s="305"/>
      <c r="CP22" s="305"/>
      <c r="CQ22" s="305"/>
      <c r="CR22" s="305"/>
      <c r="CS22" s="305"/>
      <c r="CT22" s="305"/>
      <c r="CU22" s="305"/>
      <c r="CV22" s="305"/>
      <c r="CW22" s="305"/>
      <c r="CX22" s="305"/>
      <c r="CY22" s="305"/>
      <c r="CZ22" s="305"/>
      <c r="DA22" s="305"/>
      <c r="DI22" s="149"/>
      <c r="DJ22" s="149"/>
      <c r="DK22" s="149"/>
      <c r="DL22" s="149"/>
      <c r="DM22" s="149"/>
      <c r="DN22" s="149"/>
      <c r="DO22" s="149"/>
      <c r="DP22" s="149"/>
      <c r="DQ22" s="149"/>
      <c r="DR22" s="149"/>
      <c r="DS22" s="149"/>
      <c r="DT22" s="149"/>
      <c r="DU22" s="149"/>
      <c r="DV22" s="149"/>
      <c r="DW22" s="149"/>
      <c r="DX22" s="149"/>
      <c r="DY22" s="149"/>
      <c r="DZ22" s="149"/>
      <c r="EA22" s="149"/>
      <c r="EB22" s="149"/>
      <c r="EC22" s="149"/>
      <c r="ED22" s="149"/>
      <c r="EE22" s="149"/>
      <c r="EF22" s="149"/>
      <c r="EG22" s="149"/>
      <c r="EH22" s="149"/>
      <c r="EI22" s="149"/>
      <c r="EJ22" s="149"/>
      <c r="EK22" s="149"/>
      <c r="EL22" s="149"/>
      <c r="EM22" s="149"/>
      <c r="EN22" s="149"/>
      <c r="EO22" s="149"/>
      <c r="EP22" s="149"/>
      <c r="EQ22" s="149"/>
    </row>
    <row r="23" spans="1:147" s="2" customFormat="1">
      <c r="BT23" s="146"/>
      <c r="BU23" s="146"/>
      <c r="BV23" s="146"/>
      <c r="BW23" s="146"/>
      <c r="BX23" s="146"/>
      <c r="BY23" s="146"/>
      <c r="BZ23" s="146"/>
      <c r="CA23" s="146"/>
      <c r="CB23" s="146"/>
      <c r="CC23" s="146"/>
      <c r="CD23" s="30"/>
      <c r="CE23" s="146"/>
      <c r="CF23" s="305"/>
      <c r="CG23" s="305"/>
      <c r="CH23" s="305"/>
      <c r="CI23" s="305"/>
      <c r="CJ23" s="305"/>
      <c r="CK23" s="305"/>
      <c r="CL23" s="305"/>
      <c r="CM23" s="305"/>
      <c r="CN23" s="305"/>
      <c r="CO23" s="305"/>
      <c r="CP23" s="305"/>
      <c r="CQ23" s="305"/>
      <c r="CR23" s="305"/>
      <c r="CS23" s="305"/>
      <c r="CT23" s="305"/>
      <c r="CU23" s="305"/>
      <c r="CV23" s="305"/>
      <c r="CW23" s="305"/>
      <c r="CX23" s="305"/>
      <c r="CY23" s="305"/>
      <c r="CZ23" s="305"/>
      <c r="DA23" s="305"/>
      <c r="DI23" s="149"/>
      <c r="DJ23" s="149"/>
      <c r="DK23" s="149"/>
      <c r="DL23" s="149"/>
      <c r="DM23" s="149"/>
      <c r="DN23" s="149"/>
      <c r="DO23" s="149"/>
      <c r="DP23" s="149"/>
      <c r="DQ23" s="149"/>
      <c r="DR23" s="149"/>
      <c r="DS23" s="149"/>
      <c r="DT23" s="149"/>
      <c r="DU23" s="149"/>
      <c r="DV23" s="149"/>
      <c r="DW23" s="149"/>
      <c r="DX23" s="149"/>
      <c r="DY23" s="149"/>
      <c r="DZ23" s="149"/>
      <c r="EA23" s="149"/>
      <c r="EB23" s="149"/>
      <c r="EC23" s="149"/>
      <c r="ED23" s="149"/>
      <c r="EE23" s="149"/>
      <c r="EF23" s="149"/>
      <c r="EG23" s="149"/>
      <c r="EH23" s="149"/>
      <c r="EI23" s="149"/>
      <c r="EJ23" s="149"/>
      <c r="EK23" s="149"/>
      <c r="EL23" s="149"/>
      <c r="EM23" s="149"/>
      <c r="EN23" s="149"/>
      <c r="EO23" s="149"/>
      <c r="EP23" s="149"/>
      <c r="EQ23" s="149"/>
    </row>
    <row r="24" spans="1:147" s="2" customFormat="1" ht="15" customHeight="1">
      <c r="A24" s="147" t="s">
        <v>201</v>
      </c>
      <c r="W24" s="306" t="s">
        <v>326</v>
      </c>
      <c r="X24" s="306"/>
      <c r="Y24" s="306"/>
      <c r="Z24" s="306"/>
      <c r="AA24" s="306"/>
      <c r="AB24" s="306"/>
      <c r="AC24" s="306"/>
      <c r="AD24" s="306"/>
      <c r="AE24" s="306"/>
      <c r="AF24" s="306"/>
      <c r="AG24" s="306"/>
      <c r="AH24" s="306"/>
      <c r="AI24" s="306"/>
      <c r="AJ24" s="306"/>
      <c r="AK24" s="306"/>
      <c r="AL24" s="306"/>
      <c r="AM24" s="306"/>
      <c r="AN24" s="306"/>
      <c r="AO24" s="306"/>
      <c r="AP24" s="306"/>
      <c r="AQ24" s="306"/>
      <c r="AR24" s="306"/>
      <c r="AS24" s="306"/>
      <c r="AT24" s="306"/>
      <c r="AU24" s="306"/>
      <c r="AV24" s="306"/>
      <c r="AW24" s="306"/>
      <c r="AX24" s="306"/>
      <c r="AY24" s="306"/>
      <c r="AZ24" s="306"/>
      <c r="BA24" s="306"/>
      <c r="BB24" s="306"/>
      <c r="BC24" s="306"/>
      <c r="BD24" s="306"/>
      <c r="BE24" s="306"/>
      <c r="BF24" s="306"/>
      <c r="BG24" s="306"/>
      <c r="BH24" s="306"/>
      <c r="BI24" s="306"/>
      <c r="BJ24" s="306"/>
      <c r="BK24" s="306"/>
      <c r="BL24" s="306"/>
      <c r="BM24" s="306"/>
      <c r="BN24" s="306"/>
      <c r="BO24" s="306"/>
      <c r="BP24" s="306"/>
      <c r="BQ24" s="306"/>
      <c r="BR24" s="306"/>
      <c r="BS24" s="148"/>
      <c r="BT24" s="147" t="s">
        <v>202</v>
      </c>
      <c r="BU24" s="146"/>
      <c r="BV24" s="146"/>
      <c r="BW24" s="146"/>
      <c r="BX24" s="146"/>
      <c r="BY24" s="146"/>
      <c r="BZ24" s="146"/>
      <c r="CA24" s="146"/>
      <c r="CB24" s="146"/>
      <c r="CC24" s="146"/>
      <c r="CD24" s="146"/>
      <c r="CE24" s="146"/>
      <c r="CF24" s="305"/>
      <c r="CG24" s="305"/>
      <c r="CH24" s="305"/>
      <c r="CI24" s="305"/>
      <c r="CJ24" s="305"/>
      <c r="CK24" s="305"/>
      <c r="CL24" s="305"/>
      <c r="CM24" s="305"/>
      <c r="CN24" s="305"/>
      <c r="CO24" s="305"/>
      <c r="CP24" s="305"/>
      <c r="CQ24" s="305"/>
      <c r="CR24" s="305"/>
      <c r="CS24" s="305"/>
      <c r="CT24" s="305"/>
      <c r="CU24" s="305"/>
      <c r="CV24" s="305"/>
      <c r="CW24" s="305"/>
      <c r="CX24" s="305"/>
      <c r="CY24" s="305"/>
      <c r="CZ24" s="305"/>
      <c r="DA24" s="305"/>
      <c r="DI24" s="199"/>
      <c r="DJ24" s="149"/>
      <c r="DK24" s="149"/>
      <c r="DL24" s="149"/>
      <c r="DM24" s="149"/>
      <c r="DN24" s="149"/>
      <c r="DO24" s="149"/>
      <c r="DP24" s="149"/>
      <c r="DQ24" s="149"/>
      <c r="DR24" s="149"/>
      <c r="DS24" s="149"/>
      <c r="DT24" s="149"/>
      <c r="DU24" s="149"/>
      <c r="DV24" s="149"/>
      <c r="DW24" s="149"/>
      <c r="DX24" s="149"/>
      <c r="DY24" s="149"/>
      <c r="DZ24" s="149"/>
      <c r="EA24" s="149"/>
      <c r="EB24" s="149"/>
      <c r="EC24" s="149"/>
      <c r="ED24" s="149"/>
      <c r="EE24" s="306"/>
      <c r="EF24" s="315"/>
      <c r="EG24" s="315"/>
      <c r="EH24" s="315"/>
      <c r="EI24" s="315"/>
      <c r="EJ24" s="315"/>
      <c r="EK24" s="315"/>
      <c r="EL24" s="315"/>
      <c r="EM24" s="315"/>
      <c r="EN24" s="315"/>
      <c r="EO24" s="315"/>
      <c r="EP24" s="315"/>
      <c r="EQ24" s="149"/>
    </row>
    <row r="25" spans="1:147" s="2" customFormat="1">
      <c r="A25" s="147" t="s">
        <v>203</v>
      </c>
      <c r="W25" s="306"/>
      <c r="X25" s="306"/>
      <c r="Y25" s="306"/>
      <c r="Z25" s="306"/>
      <c r="AA25" s="306"/>
      <c r="AB25" s="306"/>
      <c r="AC25" s="306"/>
      <c r="AD25" s="306"/>
      <c r="AE25" s="306"/>
      <c r="AF25" s="306"/>
      <c r="AG25" s="306"/>
      <c r="AH25" s="306"/>
      <c r="AI25" s="306"/>
      <c r="AJ25" s="306"/>
      <c r="AK25" s="306"/>
      <c r="AL25" s="306"/>
      <c r="AM25" s="306"/>
      <c r="AN25" s="306"/>
      <c r="AO25" s="306"/>
      <c r="AP25" s="306"/>
      <c r="AQ25" s="306"/>
      <c r="AR25" s="306"/>
      <c r="AS25" s="306"/>
      <c r="AT25" s="306"/>
      <c r="AU25" s="306"/>
      <c r="AV25" s="306"/>
      <c r="AW25" s="306"/>
      <c r="AX25" s="306"/>
      <c r="AY25" s="306"/>
      <c r="AZ25" s="306"/>
      <c r="BA25" s="306"/>
      <c r="BB25" s="306"/>
      <c r="BC25" s="306"/>
      <c r="BD25" s="306"/>
      <c r="BE25" s="306"/>
      <c r="BF25" s="306"/>
      <c r="BG25" s="306"/>
      <c r="BH25" s="306"/>
      <c r="BI25" s="306"/>
      <c r="BJ25" s="306"/>
      <c r="BK25" s="306"/>
      <c r="BL25" s="306"/>
      <c r="BM25" s="306"/>
      <c r="BN25" s="306"/>
      <c r="BO25" s="306"/>
      <c r="BP25" s="306"/>
      <c r="BQ25" s="306"/>
      <c r="BR25" s="306"/>
      <c r="BS25" s="148"/>
      <c r="BT25" s="147"/>
      <c r="BU25" s="146"/>
      <c r="BV25" s="146"/>
      <c r="BW25" s="146"/>
      <c r="BX25" s="146"/>
      <c r="BY25" s="146"/>
      <c r="BZ25" s="146"/>
      <c r="CA25" s="146"/>
      <c r="CB25" s="146"/>
      <c r="CC25" s="146"/>
      <c r="CD25" s="146"/>
      <c r="CE25" s="146"/>
      <c r="CF25" s="305"/>
      <c r="CG25" s="305"/>
      <c r="CH25" s="305"/>
      <c r="CI25" s="305"/>
      <c r="CJ25" s="305"/>
      <c r="CK25" s="305"/>
      <c r="CL25" s="305"/>
      <c r="CM25" s="305"/>
      <c r="CN25" s="305"/>
      <c r="CO25" s="305"/>
      <c r="CP25" s="305"/>
      <c r="CQ25" s="305"/>
      <c r="CR25" s="305"/>
      <c r="CS25" s="305"/>
      <c r="CT25" s="305"/>
      <c r="CU25" s="305"/>
      <c r="CV25" s="305"/>
      <c r="CW25" s="305"/>
      <c r="CX25" s="305"/>
      <c r="CY25" s="305"/>
      <c r="CZ25" s="305"/>
      <c r="DA25" s="305"/>
      <c r="DI25" s="199"/>
      <c r="DJ25" s="149"/>
      <c r="DK25" s="149"/>
      <c r="DL25" s="149"/>
      <c r="DM25" s="149"/>
      <c r="DN25" s="149"/>
      <c r="DO25" s="149"/>
      <c r="DP25" s="149"/>
      <c r="DQ25" s="149"/>
      <c r="DR25" s="149"/>
      <c r="DS25" s="149"/>
      <c r="DT25" s="149"/>
      <c r="DU25" s="149"/>
      <c r="DV25" s="149"/>
      <c r="DW25" s="149"/>
      <c r="DX25" s="149"/>
      <c r="DY25" s="149"/>
      <c r="DZ25" s="149"/>
      <c r="EA25" s="149"/>
      <c r="EB25" s="149"/>
      <c r="EC25" s="149"/>
      <c r="ED25" s="149"/>
      <c r="EE25" s="315"/>
      <c r="EF25" s="315"/>
      <c r="EG25" s="315"/>
      <c r="EH25" s="315"/>
      <c r="EI25" s="315"/>
      <c r="EJ25" s="315"/>
      <c r="EK25" s="315"/>
      <c r="EL25" s="315"/>
      <c r="EM25" s="315"/>
      <c r="EN25" s="315"/>
      <c r="EO25" s="315"/>
      <c r="EP25" s="315"/>
      <c r="EQ25" s="149"/>
    </row>
    <row r="26" spans="1:147" s="2" customFormat="1">
      <c r="A26" s="147" t="s">
        <v>204</v>
      </c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50"/>
      <c r="V26" s="151"/>
      <c r="W26" s="306"/>
      <c r="X26" s="306"/>
      <c r="Y26" s="306"/>
      <c r="Z26" s="306"/>
      <c r="AA26" s="306"/>
      <c r="AB26" s="306"/>
      <c r="AC26" s="306"/>
      <c r="AD26" s="306"/>
      <c r="AE26" s="306"/>
      <c r="AF26" s="306"/>
      <c r="AG26" s="306"/>
      <c r="AH26" s="306"/>
      <c r="AI26" s="306"/>
      <c r="AJ26" s="306"/>
      <c r="AK26" s="306"/>
      <c r="AL26" s="306"/>
      <c r="AM26" s="306"/>
      <c r="AN26" s="306"/>
      <c r="AO26" s="306"/>
      <c r="AP26" s="306"/>
      <c r="AQ26" s="306"/>
      <c r="AR26" s="306"/>
      <c r="AS26" s="306"/>
      <c r="AT26" s="306"/>
      <c r="AU26" s="306"/>
      <c r="AV26" s="306"/>
      <c r="AW26" s="306"/>
      <c r="AX26" s="306"/>
      <c r="AY26" s="306"/>
      <c r="AZ26" s="306"/>
      <c r="BA26" s="306"/>
      <c r="BB26" s="306"/>
      <c r="BC26" s="306"/>
      <c r="BD26" s="306"/>
      <c r="BE26" s="306"/>
      <c r="BF26" s="306"/>
      <c r="BG26" s="306"/>
      <c r="BH26" s="306"/>
      <c r="BI26" s="306"/>
      <c r="BJ26" s="306"/>
      <c r="BK26" s="306"/>
      <c r="BL26" s="306"/>
      <c r="BM26" s="306"/>
      <c r="BN26" s="306"/>
      <c r="BO26" s="306"/>
      <c r="BP26" s="306"/>
      <c r="BQ26" s="306"/>
      <c r="BR26" s="306"/>
      <c r="BS26" s="148"/>
      <c r="BT26" s="145"/>
      <c r="BV26" s="152"/>
      <c r="CD26" s="153"/>
      <c r="CF26" s="305"/>
      <c r="CG26" s="305"/>
      <c r="CH26" s="305"/>
      <c r="CI26" s="305"/>
      <c r="CJ26" s="305"/>
      <c r="CK26" s="305"/>
      <c r="CL26" s="305"/>
      <c r="CM26" s="305"/>
      <c r="CN26" s="305"/>
      <c r="CO26" s="305"/>
      <c r="CP26" s="305"/>
      <c r="CQ26" s="305"/>
      <c r="CR26" s="305"/>
      <c r="CS26" s="305"/>
      <c r="CT26" s="305"/>
      <c r="CU26" s="305"/>
      <c r="CV26" s="305"/>
      <c r="CW26" s="305"/>
      <c r="CX26" s="305"/>
      <c r="CY26" s="305"/>
      <c r="CZ26" s="305"/>
      <c r="DA26" s="305"/>
      <c r="DI26" s="199"/>
      <c r="DJ26" s="149"/>
      <c r="DK26" s="149"/>
      <c r="DL26" s="149"/>
      <c r="DM26" s="149"/>
      <c r="DN26" s="149"/>
      <c r="DO26" s="149"/>
      <c r="DP26" s="149"/>
      <c r="DQ26" s="149"/>
      <c r="DR26" s="149"/>
      <c r="DS26" s="149"/>
      <c r="DT26" s="149"/>
      <c r="DU26" s="149"/>
      <c r="DV26" s="149"/>
      <c r="DW26" s="149"/>
      <c r="DX26" s="149"/>
      <c r="DY26" s="149"/>
      <c r="DZ26" s="149"/>
      <c r="EA26" s="149"/>
      <c r="EB26" s="149"/>
      <c r="EC26" s="150"/>
      <c r="ED26" s="151"/>
      <c r="EE26" s="315"/>
      <c r="EF26" s="315"/>
      <c r="EG26" s="315"/>
      <c r="EH26" s="315"/>
      <c r="EI26" s="315"/>
      <c r="EJ26" s="315"/>
      <c r="EK26" s="315"/>
      <c r="EL26" s="315"/>
      <c r="EM26" s="315"/>
      <c r="EN26" s="315"/>
      <c r="EO26" s="315"/>
      <c r="EP26" s="315"/>
      <c r="EQ26" s="149"/>
    </row>
    <row r="27" spans="1:147" s="2" customFormat="1">
      <c r="A27" s="147" t="s">
        <v>205</v>
      </c>
      <c r="W27" s="307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  <c r="AI27" s="307"/>
      <c r="AJ27" s="307"/>
      <c r="AK27" s="307"/>
      <c r="AL27" s="307"/>
      <c r="AM27" s="307"/>
      <c r="AN27" s="307"/>
      <c r="AO27" s="307"/>
      <c r="AP27" s="307"/>
      <c r="AQ27" s="307"/>
      <c r="AR27" s="307"/>
      <c r="AS27" s="307"/>
      <c r="AT27" s="307"/>
      <c r="AU27" s="307"/>
      <c r="AV27" s="307"/>
      <c r="AW27" s="307"/>
      <c r="AX27" s="307"/>
      <c r="AY27" s="307"/>
      <c r="AZ27" s="307"/>
      <c r="BA27" s="307"/>
      <c r="BB27" s="307"/>
      <c r="BC27" s="307"/>
      <c r="BD27" s="307"/>
      <c r="BE27" s="307"/>
      <c r="BF27" s="307"/>
      <c r="BG27" s="307"/>
      <c r="BH27" s="307"/>
      <c r="BI27" s="307"/>
      <c r="BJ27" s="307"/>
      <c r="BK27" s="307"/>
      <c r="BL27" s="307"/>
      <c r="BM27" s="307"/>
      <c r="BN27" s="307"/>
      <c r="BO27" s="307"/>
      <c r="BP27" s="307"/>
      <c r="BQ27" s="307"/>
      <c r="BR27" s="307"/>
      <c r="BS27" s="148"/>
      <c r="BT27" s="145"/>
      <c r="BV27" s="152"/>
      <c r="CD27" s="153"/>
      <c r="CF27" s="305"/>
      <c r="CG27" s="305"/>
      <c r="CH27" s="305"/>
      <c r="CI27" s="305"/>
      <c r="CJ27" s="305"/>
      <c r="CK27" s="305"/>
      <c r="CL27" s="305"/>
      <c r="CM27" s="305"/>
      <c r="CN27" s="305"/>
      <c r="CO27" s="305"/>
      <c r="CP27" s="305"/>
      <c r="CQ27" s="305"/>
      <c r="CR27" s="305"/>
      <c r="CS27" s="305"/>
      <c r="CT27" s="305"/>
      <c r="CU27" s="305"/>
      <c r="CV27" s="305"/>
      <c r="CW27" s="305"/>
      <c r="CX27" s="305"/>
      <c r="CY27" s="305"/>
      <c r="CZ27" s="305"/>
      <c r="DA27" s="305"/>
      <c r="DI27" s="199"/>
      <c r="DJ27" s="149"/>
      <c r="DK27" s="149"/>
      <c r="DL27" s="149"/>
      <c r="DM27" s="149"/>
      <c r="DN27" s="149"/>
      <c r="DO27" s="149"/>
      <c r="DP27" s="149"/>
      <c r="DQ27" s="149"/>
      <c r="DR27" s="149"/>
      <c r="DS27" s="149"/>
      <c r="DT27" s="149"/>
      <c r="DU27" s="149"/>
      <c r="DV27" s="149"/>
      <c r="DW27" s="149"/>
      <c r="DX27" s="149"/>
      <c r="DY27" s="149"/>
      <c r="DZ27" s="149"/>
      <c r="EA27" s="149"/>
      <c r="EB27" s="149"/>
      <c r="EC27" s="149"/>
      <c r="ED27" s="149"/>
      <c r="EE27" s="315"/>
      <c r="EF27" s="315"/>
      <c r="EG27" s="315"/>
      <c r="EH27" s="315"/>
      <c r="EI27" s="315"/>
      <c r="EJ27" s="315"/>
      <c r="EK27" s="315"/>
      <c r="EL27" s="315"/>
      <c r="EM27" s="315"/>
      <c r="EN27" s="315"/>
      <c r="EO27" s="315"/>
      <c r="EP27" s="315"/>
      <c r="EQ27" s="149"/>
    </row>
    <row r="28" spans="1:147" s="2" customFormat="1" ht="10.5" customHeight="1"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  <c r="BI28" s="154"/>
      <c r="BJ28" s="154"/>
      <c r="BK28" s="154"/>
      <c r="BL28" s="154"/>
      <c r="BM28" s="154"/>
      <c r="BN28" s="154"/>
      <c r="BO28" s="154"/>
      <c r="BP28" s="154"/>
      <c r="BV28" s="152"/>
      <c r="CD28" s="30"/>
      <c r="CF28" s="305"/>
      <c r="CG28" s="305"/>
      <c r="CH28" s="305"/>
      <c r="CI28" s="305"/>
      <c r="CJ28" s="305"/>
      <c r="CK28" s="305"/>
      <c r="CL28" s="305"/>
      <c r="CM28" s="305"/>
      <c r="CN28" s="305"/>
      <c r="CO28" s="305"/>
      <c r="CP28" s="305"/>
      <c r="CQ28" s="305"/>
      <c r="CR28" s="305"/>
      <c r="CS28" s="305"/>
      <c r="CT28" s="305"/>
      <c r="CU28" s="305"/>
      <c r="CV28" s="305"/>
      <c r="CW28" s="305"/>
      <c r="CX28" s="305"/>
      <c r="CY28" s="305"/>
      <c r="CZ28" s="305"/>
      <c r="DA28" s="305"/>
    </row>
    <row r="29" spans="1:147" s="152" customFormat="1" ht="19.5" customHeight="1">
      <c r="A29" s="152" t="s">
        <v>134</v>
      </c>
      <c r="W29" s="308" t="s">
        <v>327</v>
      </c>
      <c r="X29" s="308"/>
      <c r="Y29" s="308"/>
      <c r="Z29" s="308"/>
      <c r="AA29" s="308"/>
      <c r="AB29" s="308"/>
      <c r="AC29" s="308"/>
      <c r="AD29" s="308"/>
      <c r="AE29" s="308"/>
      <c r="AF29" s="308"/>
      <c r="AG29" s="308"/>
      <c r="AH29" s="308"/>
      <c r="AI29" s="308"/>
      <c r="AJ29" s="308"/>
      <c r="AK29" s="308"/>
      <c r="AL29" s="308"/>
      <c r="AM29" s="308"/>
      <c r="AN29" s="308"/>
      <c r="AO29" s="308"/>
      <c r="AP29" s="308"/>
      <c r="AQ29" s="308"/>
      <c r="AR29" s="308"/>
      <c r="AS29" s="308"/>
      <c r="AT29" s="308"/>
      <c r="AU29" s="308"/>
      <c r="AV29" s="308"/>
      <c r="AW29" s="308"/>
      <c r="AX29" s="308"/>
      <c r="AY29" s="308"/>
      <c r="AZ29" s="308"/>
      <c r="BA29" s="308"/>
      <c r="BB29" s="308"/>
      <c r="BC29" s="308"/>
      <c r="BD29" s="308"/>
      <c r="BE29" s="308"/>
      <c r="BF29" s="308"/>
      <c r="BG29" s="308"/>
      <c r="BH29" s="308"/>
      <c r="BI29" s="308"/>
      <c r="BJ29" s="308"/>
      <c r="BK29" s="308"/>
      <c r="BL29" s="308"/>
      <c r="BM29" s="308"/>
      <c r="BN29" s="308"/>
      <c r="BO29" s="308"/>
      <c r="BP29" s="308"/>
      <c r="BQ29" s="308"/>
      <c r="BR29" s="308"/>
      <c r="BS29" s="308"/>
      <c r="BT29" s="155"/>
      <c r="CD29" s="156"/>
      <c r="CF29" s="309"/>
      <c r="CG29" s="309"/>
      <c r="CH29" s="309"/>
      <c r="CI29" s="309"/>
      <c r="CJ29" s="309"/>
      <c r="CK29" s="309"/>
      <c r="CL29" s="309"/>
      <c r="CM29" s="309"/>
      <c r="CN29" s="309"/>
      <c r="CO29" s="309"/>
      <c r="CP29" s="309"/>
      <c r="CQ29" s="309"/>
      <c r="CR29" s="309"/>
      <c r="CS29" s="309"/>
      <c r="CT29" s="309"/>
      <c r="CU29" s="309"/>
      <c r="CV29" s="309"/>
      <c r="CW29" s="309"/>
      <c r="CX29" s="309"/>
      <c r="CY29" s="309"/>
      <c r="CZ29" s="309"/>
      <c r="DA29" s="309"/>
      <c r="EE29" s="319"/>
      <c r="EF29" s="320"/>
      <c r="EG29" s="320"/>
      <c r="EH29" s="320"/>
      <c r="EI29" s="320"/>
      <c r="EJ29" s="320"/>
      <c r="EK29" s="320"/>
      <c r="EL29" s="320"/>
      <c r="EM29" s="320"/>
      <c r="EN29" s="320"/>
      <c r="EO29" s="320"/>
      <c r="EP29" s="320"/>
    </row>
    <row r="30" spans="1:147" s="152" customFormat="1" ht="27" customHeight="1">
      <c r="A30" s="157" t="s">
        <v>206</v>
      </c>
      <c r="BT30" s="157" t="s">
        <v>207</v>
      </c>
      <c r="CF30" s="309"/>
      <c r="CG30" s="309"/>
      <c r="CH30" s="309"/>
      <c r="CI30" s="309"/>
      <c r="CJ30" s="309"/>
      <c r="CK30" s="309"/>
      <c r="CL30" s="309"/>
      <c r="CM30" s="309"/>
      <c r="CN30" s="309"/>
      <c r="CO30" s="309"/>
      <c r="CP30" s="309"/>
      <c r="CQ30" s="309"/>
      <c r="CR30" s="309"/>
      <c r="CS30" s="309"/>
      <c r="CT30" s="309"/>
      <c r="CU30" s="309"/>
      <c r="CV30" s="309"/>
      <c r="CW30" s="309"/>
      <c r="CX30" s="309"/>
      <c r="CY30" s="309"/>
      <c r="CZ30" s="309"/>
      <c r="DA30" s="309"/>
      <c r="DI30" s="157"/>
    </row>
    <row r="31" spans="1:147" s="159" customFormat="1" ht="6" customHeight="1">
      <c r="A31" s="158"/>
      <c r="BX31" s="158"/>
      <c r="CL31" s="160"/>
      <c r="CM31" s="160"/>
      <c r="CN31" s="160"/>
      <c r="CO31" s="160"/>
      <c r="CP31" s="160"/>
      <c r="CQ31" s="160"/>
      <c r="CR31" s="160"/>
      <c r="CS31" s="160"/>
      <c r="CT31" s="160"/>
      <c r="CU31" s="160"/>
      <c r="CV31" s="160"/>
      <c r="CW31" s="160"/>
      <c r="CX31" s="160"/>
      <c r="CY31" s="160"/>
      <c r="CZ31" s="160"/>
      <c r="DA31" s="160"/>
      <c r="DI31" s="158"/>
    </row>
    <row r="32" spans="1:147" s="2" customFormat="1" ht="14.25" customHeight="1">
      <c r="A32" s="147" t="s">
        <v>208</v>
      </c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310" t="s">
        <v>328</v>
      </c>
      <c r="AB32" s="310"/>
      <c r="AC32" s="310"/>
      <c r="AD32" s="310"/>
      <c r="AE32" s="310"/>
      <c r="AF32" s="310"/>
      <c r="AG32" s="310"/>
      <c r="AH32" s="310"/>
      <c r="AI32" s="310"/>
      <c r="AJ32" s="310"/>
      <c r="AK32" s="310"/>
      <c r="AL32" s="310"/>
      <c r="AM32" s="310"/>
      <c r="AN32" s="310"/>
      <c r="AO32" s="310"/>
      <c r="AP32" s="310"/>
      <c r="AQ32" s="310"/>
      <c r="AR32" s="310"/>
      <c r="AS32" s="310"/>
      <c r="AT32" s="310"/>
      <c r="AU32" s="310"/>
      <c r="AV32" s="310"/>
      <c r="AW32" s="310"/>
      <c r="AX32" s="310"/>
      <c r="AY32" s="310"/>
      <c r="AZ32" s="310"/>
      <c r="BA32" s="310"/>
      <c r="BB32" s="310"/>
      <c r="BC32" s="310"/>
      <c r="BD32" s="310"/>
      <c r="BE32" s="310"/>
      <c r="BF32" s="310"/>
      <c r="BG32" s="310"/>
      <c r="BH32" s="310"/>
      <c r="BI32" s="310"/>
      <c r="BJ32" s="310"/>
      <c r="BK32" s="310"/>
      <c r="BL32" s="310"/>
      <c r="BM32" s="310"/>
      <c r="BN32" s="310"/>
      <c r="BO32" s="310"/>
      <c r="BP32" s="310"/>
      <c r="BQ32" s="310"/>
      <c r="BR32" s="310"/>
      <c r="BS32" s="310"/>
      <c r="BT32" s="310"/>
      <c r="BU32" s="310"/>
      <c r="BV32" s="310"/>
      <c r="BW32" s="310"/>
      <c r="BX32" s="310"/>
      <c r="BY32" s="310"/>
      <c r="BZ32" s="310"/>
      <c r="CA32" s="310"/>
      <c r="CB32" s="310"/>
      <c r="CC32" s="310"/>
      <c r="CD32" s="310"/>
      <c r="CE32" s="310"/>
      <c r="CF32" s="162"/>
      <c r="CG32" s="162"/>
      <c r="CH32" s="162"/>
      <c r="CI32" s="162"/>
      <c r="CJ32" s="162"/>
      <c r="CK32" s="162"/>
      <c r="CL32" s="162"/>
      <c r="CM32" s="162"/>
      <c r="CN32" s="162"/>
      <c r="CO32" s="162"/>
      <c r="CP32" s="162"/>
      <c r="CQ32" s="162"/>
      <c r="CR32" s="162"/>
      <c r="CS32" s="162"/>
      <c r="CT32" s="162"/>
      <c r="CU32" s="162"/>
      <c r="CV32" s="162"/>
      <c r="CW32" s="162"/>
      <c r="CX32" s="162"/>
      <c r="CY32" s="162"/>
      <c r="CZ32" s="162"/>
      <c r="DA32" s="162"/>
      <c r="DI32" s="147"/>
      <c r="DJ32" s="161"/>
      <c r="DK32" s="161"/>
      <c r="DL32" s="161"/>
      <c r="DM32" s="161"/>
      <c r="DN32" s="161"/>
      <c r="DO32" s="161"/>
      <c r="DP32" s="161"/>
      <c r="DQ32" s="161"/>
      <c r="DR32" s="161"/>
      <c r="DS32" s="161"/>
      <c r="DT32" s="161"/>
      <c r="DU32" s="161"/>
      <c r="DV32" s="161"/>
      <c r="DW32" s="161"/>
      <c r="DX32" s="161"/>
      <c r="DY32" s="161"/>
      <c r="DZ32" s="161"/>
      <c r="EA32" s="161"/>
      <c r="EB32" s="161"/>
      <c r="EC32" s="161"/>
      <c r="ED32" s="161"/>
      <c r="EE32" s="161"/>
      <c r="EF32" s="161"/>
      <c r="EG32" s="161"/>
      <c r="EH32" s="161"/>
      <c r="EI32" s="310"/>
      <c r="EJ32" s="317"/>
      <c r="EK32" s="317"/>
      <c r="EL32" s="317"/>
      <c r="EM32" s="317"/>
      <c r="EN32" s="317"/>
      <c r="EO32" s="317"/>
      <c r="EP32" s="317"/>
    </row>
    <row r="33" spans="1:146" s="2" customFormat="1" ht="14.25" customHeight="1">
      <c r="A33" s="147" t="s">
        <v>209</v>
      </c>
      <c r="B33" s="161"/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161"/>
      <c r="Z33" s="161"/>
      <c r="AA33" s="310"/>
      <c r="AB33" s="310"/>
      <c r="AC33" s="310"/>
      <c r="AD33" s="310"/>
      <c r="AE33" s="310"/>
      <c r="AF33" s="310"/>
      <c r="AG33" s="310"/>
      <c r="AH33" s="310"/>
      <c r="AI33" s="310"/>
      <c r="AJ33" s="310"/>
      <c r="AK33" s="310"/>
      <c r="AL33" s="310"/>
      <c r="AM33" s="310"/>
      <c r="AN33" s="310"/>
      <c r="AO33" s="310"/>
      <c r="AP33" s="310"/>
      <c r="AQ33" s="310"/>
      <c r="AR33" s="310"/>
      <c r="AS33" s="310"/>
      <c r="AT33" s="310"/>
      <c r="AU33" s="310"/>
      <c r="AV33" s="310"/>
      <c r="AW33" s="310"/>
      <c r="AX33" s="310"/>
      <c r="AY33" s="310"/>
      <c r="AZ33" s="310"/>
      <c r="BA33" s="310"/>
      <c r="BB33" s="310"/>
      <c r="BC33" s="310"/>
      <c r="BD33" s="310"/>
      <c r="BE33" s="310"/>
      <c r="BF33" s="310"/>
      <c r="BG33" s="310"/>
      <c r="BH33" s="310"/>
      <c r="BI33" s="310"/>
      <c r="BJ33" s="310"/>
      <c r="BK33" s="310"/>
      <c r="BL33" s="310"/>
      <c r="BM33" s="310"/>
      <c r="BN33" s="310"/>
      <c r="BO33" s="310"/>
      <c r="BP33" s="310"/>
      <c r="BQ33" s="310"/>
      <c r="BR33" s="310"/>
      <c r="BS33" s="310"/>
      <c r="BT33" s="310"/>
      <c r="BU33" s="310"/>
      <c r="BV33" s="310"/>
      <c r="BW33" s="310"/>
      <c r="BX33" s="310"/>
      <c r="BY33" s="310"/>
      <c r="BZ33" s="310"/>
      <c r="CA33" s="310"/>
      <c r="CB33" s="310"/>
      <c r="CC33" s="310"/>
      <c r="CD33" s="310"/>
      <c r="CE33" s="310"/>
      <c r="CF33" s="162"/>
      <c r="CG33" s="162"/>
      <c r="CH33" s="162"/>
      <c r="CI33" s="162"/>
      <c r="CJ33" s="162"/>
      <c r="CK33" s="162"/>
      <c r="CL33" s="162"/>
      <c r="CM33" s="162"/>
      <c r="CN33" s="162"/>
      <c r="CO33" s="162"/>
      <c r="CP33" s="162"/>
      <c r="CQ33" s="162"/>
      <c r="CR33" s="162"/>
      <c r="CS33" s="162"/>
      <c r="CT33" s="162"/>
      <c r="CU33" s="162"/>
      <c r="CV33" s="162"/>
      <c r="CW33" s="162"/>
      <c r="CX33" s="162"/>
      <c r="CY33" s="162"/>
      <c r="CZ33" s="162"/>
      <c r="DA33" s="162"/>
      <c r="DI33" s="147"/>
      <c r="DJ33" s="161"/>
      <c r="DK33" s="161"/>
      <c r="DL33" s="161"/>
      <c r="DM33" s="161"/>
      <c r="DN33" s="161"/>
      <c r="DO33" s="161"/>
      <c r="DP33" s="161"/>
      <c r="DQ33" s="161"/>
      <c r="DR33" s="161"/>
      <c r="DS33" s="161"/>
      <c r="DT33" s="161"/>
      <c r="DU33" s="161"/>
      <c r="DV33" s="161"/>
      <c r="DW33" s="161"/>
      <c r="DX33" s="161"/>
      <c r="DY33" s="161"/>
      <c r="DZ33" s="161"/>
      <c r="EA33" s="161"/>
      <c r="EB33" s="161"/>
      <c r="EC33" s="161"/>
      <c r="ED33" s="161"/>
      <c r="EE33" s="161"/>
      <c r="EF33" s="161"/>
      <c r="EG33" s="161"/>
      <c r="EH33" s="161"/>
      <c r="EI33" s="317"/>
      <c r="EJ33" s="317"/>
      <c r="EK33" s="317"/>
      <c r="EL33" s="317"/>
      <c r="EM33" s="317"/>
      <c r="EN33" s="317"/>
      <c r="EO33" s="317"/>
      <c r="EP33" s="317"/>
    </row>
    <row r="34" spans="1:146" s="2" customFormat="1" ht="14.25" customHeight="1">
      <c r="A34" s="147" t="s">
        <v>210</v>
      </c>
      <c r="B34" s="161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310"/>
      <c r="AB34" s="310"/>
      <c r="AC34" s="310"/>
      <c r="AD34" s="310"/>
      <c r="AE34" s="310"/>
      <c r="AF34" s="310"/>
      <c r="AG34" s="310"/>
      <c r="AH34" s="310"/>
      <c r="AI34" s="310"/>
      <c r="AJ34" s="310"/>
      <c r="AK34" s="310"/>
      <c r="AL34" s="310"/>
      <c r="AM34" s="310"/>
      <c r="AN34" s="310"/>
      <c r="AO34" s="310"/>
      <c r="AP34" s="310"/>
      <c r="AQ34" s="310"/>
      <c r="AR34" s="310"/>
      <c r="AS34" s="310"/>
      <c r="AT34" s="310"/>
      <c r="AU34" s="310"/>
      <c r="AV34" s="310"/>
      <c r="AW34" s="310"/>
      <c r="AX34" s="310"/>
      <c r="AY34" s="310"/>
      <c r="AZ34" s="310"/>
      <c r="BA34" s="310"/>
      <c r="BB34" s="310"/>
      <c r="BC34" s="310"/>
      <c r="BD34" s="310"/>
      <c r="BE34" s="310"/>
      <c r="BF34" s="310"/>
      <c r="BG34" s="310"/>
      <c r="BH34" s="310"/>
      <c r="BI34" s="310"/>
      <c r="BJ34" s="310"/>
      <c r="BK34" s="310"/>
      <c r="BL34" s="310"/>
      <c r="BM34" s="310"/>
      <c r="BN34" s="310"/>
      <c r="BO34" s="310"/>
      <c r="BP34" s="310"/>
      <c r="BQ34" s="310"/>
      <c r="BR34" s="310"/>
      <c r="BS34" s="310"/>
      <c r="BT34" s="310"/>
      <c r="BU34" s="310"/>
      <c r="BV34" s="310"/>
      <c r="BW34" s="310"/>
      <c r="BX34" s="310"/>
      <c r="BY34" s="310"/>
      <c r="BZ34" s="310"/>
      <c r="CA34" s="310"/>
      <c r="CB34" s="310"/>
      <c r="CC34" s="310"/>
      <c r="CD34" s="310"/>
      <c r="CE34" s="310"/>
      <c r="CF34" s="162"/>
      <c r="CG34" s="162"/>
      <c r="CH34" s="162"/>
      <c r="CI34" s="162"/>
      <c r="CJ34" s="162"/>
      <c r="CK34" s="162"/>
      <c r="CL34" s="162"/>
      <c r="CM34" s="162"/>
      <c r="CN34" s="162"/>
      <c r="CO34" s="162"/>
      <c r="CP34" s="162"/>
      <c r="CQ34" s="162"/>
      <c r="CR34" s="162"/>
      <c r="CS34" s="162"/>
      <c r="CT34" s="162"/>
      <c r="CU34" s="162"/>
      <c r="CV34" s="162"/>
      <c r="CW34" s="162"/>
      <c r="CX34" s="162"/>
      <c r="CY34" s="162"/>
      <c r="CZ34" s="162"/>
      <c r="DA34" s="162"/>
      <c r="DI34" s="147"/>
      <c r="DJ34" s="161"/>
      <c r="DK34" s="161"/>
      <c r="DL34" s="161"/>
      <c r="DM34" s="161"/>
      <c r="DN34" s="161"/>
      <c r="DO34" s="161"/>
      <c r="DP34" s="161"/>
      <c r="DQ34" s="161"/>
      <c r="DR34" s="161"/>
      <c r="DS34" s="161"/>
      <c r="DT34" s="161"/>
      <c r="DU34" s="161"/>
      <c r="DV34" s="161"/>
      <c r="DW34" s="161"/>
      <c r="DX34" s="161"/>
      <c r="DY34" s="161"/>
      <c r="DZ34" s="161"/>
      <c r="EA34" s="161"/>
      <c r="EB34" s="161"/>
      <c r="EC34" s="161"/>
      <c r="ED34" s="161"/>
      <c r="EE34" s="161"/>
      <c r="EF34" s="161"/>
      <c r="EG34" s="161"/>
      <c r="EH34" s="161"/>
      <c r="EI34" s="317"/>
      <c r="EJ34" s="317"/>
      <c r="EK34" s="317"/>
      <c r="EL34" s="317"/>
      <c r="EM34" s="317"/>
      <c r="EN34" s="317"/>
      <c r="EO34" s="317"/>
      <c r="EP34" s="317"/>
    </row>
    <row r="35" spans="1:146" s="2" customFormat="1" ht="14.25" customHeight="1">
      <c r="A35" s="147" t="s">
        <v>211</v>
      </c>
      <c r="B35" s="161"/>
      <c r="C35" s="161"/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310"/>
      <c r="AB35" s="310"/>
      <c r="AC35" s="310"/>
      <c r="AD35" s="310"/>
      <c r="AE35" s="310"/>
      <c r="AF35" s="310"/>
      <c r="AG35" s="310"/>
      <c r="AH35" s="310"/>
      <c r="AI35" s="310"/>
      <c r="AJ35" s="310"/>
      <c r="AK35" s="310"/>
      <c r="AL35" s="310"/>
      <c r="AM35" s="310"/>
      <c r="AN35" s="310"/>
      <c r="AO35" s="310"/>
      <c r="AP35" s="310"/>
      <c r="AQ35" s="310"/>
      <c r="AR35" s="310"/>
      <c r="AS35" s="310"/>
      <c r="AT35" s="310"/>
      <c r="AU35" s="310"/>
      <c r="AV35" s="310"/>
      <c r="AW35" s="310"/>
      <c r="AX35" s="310"/>
      <c r="AY35" s="310"/>
      <c r="AZ35" s="310"/>
      <c r="BA35" s="310"/>
      <c r="BB35" s="310"/>
      <c r="BC35" s="310"/>
      <c r="BD35" s="310"/>
      <c r="BE35" s="310"/>
      <c r="BF35" s="310"/>
      <c r="BG35" s="310"/>
      <c r="BH35" s="310"/>
      <c r="BI35" s="310"/>
      <c r="BJ35" s="310"/>
      <c r="BK35" s="310"/>
      <c r="BL35" s="310"/>
      <c r="BM35" s="310"/>
      <c r="BN35" s="310"/>
      <c r="BO35" s="310"/>
      <c r="BP35" s="310"/>
      <c r="BQ35" s="310"/>
      <c r="BR35" s="310"/>
      <c r="BS35" s="310"/>
      <c r="BT35" s="310"/>
      <c r="BU35" s="310"/>
      <c r="BV35" s="310"/>
      <c r="BW35" s="310"/>
      <c r="BX35" s="310"/>
      <c r="BY35" s="310"/>
      <c r="BZ35" s="310"/>
      <c r="CA35" s="310"/>
      <c r="CB35" s="310"/>
      <c r="CC35" s="310"/>
      <c r="CD35" s="310"/>
      <c r="CE35" s="310"/>
      <c r="CF35" s="162"/>
      <c r="CG35" s="162"/>
      <c r="CH35" s="162"/>
      <c r="CI35" s="162"/>
      <c r="CJ35" s="162"/>
      <c r="CK35" s="162"/>
      <c r="CL35" s="162"/>
      <c r="CM35" s="162"/>
      <c r="CN35" s="162"/>
      <c r="CO35" s="162"/>
      <c r="CP35" s="162"/>
      <c r="CQ35" s="162"/>
      <c r="CR35" s="162"/>
      <c r="CS35" s="162"/>
      <c r="CT35" s="162"/>
      <c r="CU35" s="162"/>
      <c r="CV35" s="162"/>
      <c r="CW35" s="162"/>
      <c r="CX35" s="162"/>
      <c r="CY35" s="162"/>
      <c r="CZ35" s="162"/>
      <c r="DA35" s="162"/>
      <c r="DI35" s="147"/>
      <c r="DJ35" s="161"/>
      <c r="DK35" s="161"/>
      <c r="DL35" s="161"/>
      <c r="DM35" s="161"/>
      <c r="DN35" s="161"/>
      <c r="DO35" s="161"/>
      <c r="DP35" s="161"/>
      <c r="DQ35" s="161"/>
      <c r="DR35" s="161"/>
      <c r="DS35" s="161"/>
      <c r="DT35" s="161"/>
      <c r="DU35" s="161"/>
      <c r="DV35" s="161"/>
      <c r="DW35" s="161"/>
      <c r="DX35" s="161"/>
      <c r="DY35" s="161"/>
      <c r="DZ35" s="161"/>
      <c r="EA35" s="161"/>
      <c r="EB35" s="161"/>
      <c r="EC35" s="161"/>
      <c r="ED35" s="161"/>
      <c r="EE35" s="161"/>
      <c r="EF35" s="161"/>
      <c r="EG35" s="161"/>
      <c r="EH35" s="161"/>
      <c r="EI35" s="317"/>
      <c r="EJ35" s="317"/>
      <c r="EK35" s="317"/>
      <c r="EL35" s="317"/>
      <c r="EM35" s="317"/>
      <c r="EN35" s="317"/>
      <c r="EO35" s="317"/>
      <c r="EP35" s="317"/>
    </row>
    <row r="36" spans="1:146" s="2" customFormat="1" ht="12" customHeight="1">
      <c r="A36" s="147"/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1"/>
      <c r="AH36" s="161"/>
      <c r="AI36" s="161"/>
      <c r="AJ36" s="161"/>
      <c r="AK36" s="161"/>
      <c r="AL36" s="163"/>
      <c r="AM36" s="162"/>
      <c r="AN36" s="162"/>
      <c r="AO36" s="162"/>
      <c r="AP36" s="162"/>
      <c r="AQ36" s="162"/>
      <c r="AR36" s="162"/>
      <c r="AS36" s="162"/>
      <c r="AT36" s="162"/>
      <c r="AU36" s="162"/>
      <c r="AV36" s="162"/>
      <c r="AW36" s="162"/>
      <c r="AX36" s="162"/>
      <c r="AY36" s="162"/>
      <c r="AZ36" s="162"/>
      <c r="BA36" s="162"/>
      <c r="BB36" s="162"/>
      <c r="BC36" s="162"/>
      <c r="BD36" s="162"/>
      <c r="BE36" s="162"/>
      <c r="BF36" s="162"/>
      <c r="BG36" s="162"/>
      <c r="BH36" s="162"/>
      <c r="BI36" s="162"/>
      <c r="BJ36" s="162"/>
      <c r="BK36" s="162"/>
      <c r="BL36" s="162"/>
      <c r="BM36" s="162"/>
      <c r="BN36" s="162"/>
      <c r="BO36" s="162"/>
      <c r="BP36" s="162"/>
      <c r="BQ36" s="162"/>
      <c r="BR36" s="162"/>
      <c r="BS36" s="162"/>
      <c r="BT36" s="162"/>
      <c r="BU36" s="162"/>
      <c r="BV36" s="162"/>
      <c r="BW36" s="162"/>
      <c r="BX36" s="162"/>
      <c r="BY36" s="162"/>
      <c r="BZ36" s="162"/>
      <c r="CA36" s="162"/>
      <c r="CB36" s="162"/>
      <c r="CC36" s="162"/>
      <c r="CD36" s="162"/>
      <c r="CE36" s="162"/>
      <c r="CF36" s="162"/>
      <c r="CG36" s="162"/>
      <c r="CH36" s="162"/>
      <c r="CI36" s="162"/>
      <c r="CJ36" s="162"/>
      <c r="CK36" s="162"/>
      <c r="CL36" s="164"/>
      <c r="CM36" s="164"/>
      <c r="CN36" s="164"/>
      <c r="CO36" s="164"/>
      <c r="CP36" s="164"/>
      <c r="CQ36" s="164"/>
      <c r="CR36" s="164"/>
      <c r="CS36" s="164"/>
      <c r="CT36" s="164"/>
      <c r="CU36" s="164"/>
      <c r="CV36" s="164"/>
      <c r="CW36" s="164"/>
      <c r="CX36" s="164"/>
      <c r="CY36" s="164"/>
      <c r="CZ36" s="164"/>
      <c r="DA36" s="164"/>
      <c r="DI36" s="147"/>
      <c r="DJ36" s="161"/>
      <c r="DK36" s="161"/>
      <c r="DL36" s="161"/>
      <c r="DM36" s="161"/>
      <c r="DN36" s="161"/>
      <c r="DO36" s="161"/>
      <c r="DP36" s="161"/>
      <c r="DQ36" s="161"/>
      <c r="DR36" s="161"/>
      <c r="DS36" s="161"/>
      <c r="DT36" s="161"/>
      <c r="DU36" s="161"/>
      <c r="DV36" s="161"/>
      <c r="DW36" s="161"/>
      <c r="DX36" s="161"/>
      <c r="DY36" s="161"/>
      <c r="DZ36" s="161"/>
      <c r="EA36" s="161"/>
      <c r="EB36" s="161"/>
      <c r="EC36" s="161"/>
      <c r="ED36" s="161"/>
      <c r="EE36" s="161"/>
      <c r="EF36" s="161"/>
      <c r="EG36" s="161"/>
      <c r="EH36" s="161"/>
      <c r="EI36" s="161"/>
      <c r="EJ36" s="161"/>
      <c r="EK36" s="161"/>
      <c r="EL36" s="161"/>
      <c r="EM36" s="161"/>
      <c r="EN36" s="161"/>
      <c r="EO36" s="161"/>
      <c r="EP36" s="161"/>
    </row>
    <row r="37" spans="1:146" s="2" customFormat="1" ht="14.25" customHeight="1">
      <c r="A37" s="147" t="s">
        <v>212</v>
      </c>
      <c r="AA37" s="311" t="s">
        <v>329</v>
      </c>
      <c r="AB37" s="311"/>
      <c r="AC37" s="311"/>
      <c r="AD37" s="311"/>
      <c r="AE37" s="311"/>
      <c r="AF37" s="311"/>
      <c r="AG37" s="311"/>
      <c r="AH37" s="311"/>
      <c r="AI37" s="311"/>
      <c r="AJ37" s="311"/>
      <c r="AK37" s="311"/>
      <c r="AL37" s="311"/>
      <c r="AM37" s="311"/>
      <c r="AN37" s="311"/>
      <c r="AO37" s="311"/>
      <c r="AP37" s="311"/>
      <c r="AQ37" s="311"/>
      <c r="AR37" s="311"/>
      <c r="AS37" s="311"/>
      <c r="AT37" s="311"/>
      <c r="AU37" s="311"/>
      <c r="AV37" s="311"/>
      <c r="AW37" s="311"/>
      <c r="AX37" s="311"/>
      <c r="AY37" s="311"/>
      <c r="AZ37" s="311"/>
      <c r="BA37" s="311"/>
      <c r="BB37" s="311"/>
      <c r="BC37" s="311"/>
      <c r="BD37" s="311"/>
      <c r="BE37" s="311"/>
      <c r="BF37" s="311"/>
      <c r="BG37" s="311"/>
      <c r="BH37" s="311"/>
      <c r="BI37" s="311"/>
      <c r="BJ37" s="311"/>
      <c r="BK37" s="311"/>
      <c r="BL37" s="311"/>
      <c r="BM37" s="311"/>
      <c r="BN37" s="311"/>
      <c r="BO37" s="311"/>
      <c r="BP37" s="311"/>
      <c r="BQ37" s="311"/>
      <c r="BR37" s="311"/>
      <c r="BS37" s="311"/>
      <c r="BT37" s="311"/>
      <c r="BU37" s="311"/>
      <c r="BV37" s="311"/>
      <c r="BW37" s="311"/>
      <c r="BX37" s="311"/>
      <c r="BY37" s="311"/>
      <c r="BZ37" s="311"/>
      <c r="CA37" s="311"/>
      <c r="CB37" s="311"/>
      <c r="CC37" s="311"/>
      <c r="CD37" s="311"/>
      <c r="CE37" s="311"/>
      <c r="CF37" s="145"/>
      <c r="CG37" s="145"/>
      <c r="CH37" s="145"/>
      <c r="CI37" s="145"/>
      <c r="CJ37" s="145"/>
      <c r="CK37" s="145"/>
      <c r="CL37" s="145"/>
      <c r="CM37" s="145"/>
      <c r="CN37" s="145"/>
      <c r="CO37" s="145"/>
      <c r="CP37" s="145"/>
      <c r="CQ37" s="145"/>
      <c r="CR37" s="145"/>
      <c r="CS37" s="145"/>
      <c r="CT37" s="145"/>
      <c r="CU37" s="145"/>
      <c r="CV37" s="145"/>
      <c r="CW37" s="145"/>
      <c r="CX37" s="145"/>
      <c r="CY37" s="145"/>
      <c r="CZ37" s="145"/>
      <c r="DA37" s="145"/>
      <c r="DI37" s="147"/>
      <c r="EI37" s="311"/>
      <c r="EJ37" s="317"/>
      <c r="EK37" s="317"/>
      <c r="EL37" s="317"/>
      <c r="EM37" s="317"/>
      <c r="EN37" s="317"/>
      <c r="EO37" s="317"/>
      <c r="EP37" s="317"/>
    </row>
    <row r="38" spans="1:146" s="2" customFormat="1" ht="14.25" customHeight="1">
      <c r="A38" s="147" t="s">
        <v>213</v>
      </c>
      <c r="AA38" s="311"/>
      <c r="AB38" s="311"/>
      <c r="AC38" s="311"/>
      <c r="AD38" s="311"/>
      <c r="AE38" s="311"/>
      <c r="AF38" s="311"/>
      <c r="AG38" s="311"/>
      <c r="AH38" s="311"/>
      <c r="AI38" s="311"/>
      <c r="AJ38" s="311"/>
      <c r="AK38" s="311"/>
      <c r="AL38" s="311"/>
      <c r="AM38" s="311"/>
      <c r="AN38" s="311"/>
      <c r="AO38" s="311"/>
      <c r="AP38" s="311"/>
      <c r="AQ38" s="311"/>
      <c r="AR38" s="311"/>
      <c r="AS38" s="311"/>
      <c r="AT38" s="311"/>
      <c r="AU38" s="311"/>
      <c r="AV38" s="311"/>
      <c r="AW38" s="311"/>
      <c r="AX38" s="311"/>
      <c r="AY38" s="311"/>
      <c r="AZ38" s="311"/>
      <c r="BA38" s="311"/>
      <c r="BB38" s="311"/>
      <c r="BC38" s="311"/>
      <c r="BD38" s="311"/>
      <c r="BE38" s="311"/>
      <c r="BF38" s="311"/>
      <c r="BG38" s="311"/>
      <c r="BH38" s="311"/>
      <c r="BI38" s="311"/>
      <c r="BJ38" s="311"/>
      <c r="BK38" s="311"/>
      <c r="BL38" s="311"/>
      <c r="BM38" s="311"/>
      <c r="BN38" s="311"/>
      <c r="BO38" s="311"/>
      <c r="BP38" s="311"/>
      <c r="BQ38" s="311"/>
      <c r="BR38" s="311"/>
      <c r="BS38" s="311"/>
      <c r="BT38" s="311"/>
      <c r="BU38" s="311"/>
      <c r="BV38" s="311"/>
      <c r="BW38" s="311"/>
      <c r="BX38" s="311"/>
      <c r="BY38" s="311"/>
      <c r="BZ38" s="311"/>
      <c r="CA38" s="311"/>
      <c r="CB38" s="311"/>
      <c r="CC38" s="311"/>
      <c r="CD38" s="311"/>
      <c r="CE38" s="311"/>
      <c r="CF38" s="145"/>
      <c r="CG38" s="145"/>
      <c r="CH38" s="145"/>
      <c r="CI38" s="145"/>
      <c r="CJ38" s="145"/>
      <c r="CK38" s="145"/>
      <c r="CL38" s="145"/>
      <c r="CM38" s="145"/>
      <c r="CN38" s="145"/>
      <c r="CO38" s="145"/>
      <c r="CP38" s="145"/>
      <c r="CQ38" s="145"/>
      <c r="CR38" s="145"/>
      <c r="CS38" s="145"/>
      <c r="CT38" s="145"/>
      <c r="CU38" s="145"/>
      <c r="CV38" s="145"/>
      <c r="CW38" s="145"/>
      <c r="CX38" s="145"/>
      <c r="CY38" s="145"/>
      <c r="CZ38" s="145"/>
      <c r="DA38" s="145"/>
      <c r="DI38" s="147"/>
      <c r="EI38" s="317"/>
      <c r="EJ38" s="317"/>
      <c r="EK38" s="317"/>
      <c r="EL38" s="317"/>
      <c r="EM38" s="317"/>
      <c r="EN38" s="317"/>
      <c r="EO38" s="317"/>
      <c r="EP38" s="317"/>
    </row>
    <row r="39" spans="1:146" s="2" customFormat="1" ht="14.25" customHeight="1">
      <c r="A39" s="147" t="s">
        <v>214</v>
      </c>
      <c r="AA39" s="311"/>
      <c r="AB39" s="311"/>
      <c r="AC39" s="311"/>
      <c r="AD39" s="311"/>
      <c r="AE39" s="311"/>
      <c r="AF39" s="311"/>
      <c r="AG39" s="311"/>
      <c r="AH39" s="311"/>
      <c r="AI39" s="311"/>
      <c r="AJ39" s="311"/>
      <c r="AK39" s="311"/>
      <c r="AL39" s="311"/>
      <c r="AM39" s="311"/>
      <c r="AN39" s="311"/>
      <c r="AO39" s="311"/>
      <c r="AP39" s="311"/>
      <c r="AQ39" s="311"/>
      <c r="AR39" s="311"/>
      <c r="AS39" s="311"/>
      <c r="AT39" s="311"/>
      <c r="AU39" s="311"/>
      <c r="AV39" s="311"/>
      <c r="AW39" s="311"/>
      <c r="AX39" s="311"/>
      <c r="AY39" s="311"/>
      <c r="AZ39" s="311"/>
      <c r="BA39" s="311"/>
      <c r="BB39" s="311"/>
      <c r="BC39" s="311"/>
      <c r="BD39" s="311"/>
      <c r="BE39" s="311"/>
      <c r="BF39" s="311"/>
      <c r="BG39" s="311"/>
      <c r="BH39" s="311"/>
      <c r="BI39" s="311"/>
      <c r="BJ39" s="311"/>
      <c r="BK39" s="311"/>
      <c r="BL39" s="311"/>
      <c r="BM39" s="311"/>
      <c r="BN39" s="311"/>
      <c r="BO39" s="311"/>
      <c r="BP39" s="311"/>
      <c r="BQ39" s="311"/>
      <c r="BR39" s="311"/>
      <c r="BS39" s="311"/>
      <c r="BT39" s="311"/>
      <c r="BU39" s="311"/>
      <c r="BV39" s="311"/>
      <c r="BW39" s="311"/>
      <c r="BX39" s="311"/>
      <c r="BY39" s="311"/>
      <c r="BZ39" s="311"/>
      <c r="CA39" s="311"/>
      <c r="CB39" s="311"/>
      <c r="CC39" s="311"/>
      <c r="CD39" s="311"/>
      <c r="CE39" s="311"/>
      <c r="CF39" s="145"/>
      <c r="CG39" s="145"/>
      <c r="CH39" s="145"/>
      <c r="CI39" s="145"/>
      <c r="CJ39" s="145"/>
      <c r="CK39" s="145"/>
      <c r="CL39" s="145"/>
      <c r="CM39" s="145"/>
      <c r="CN39" s="145"/>
      <c r="CO39" s="145"/>
      <c r="CP39" s="145"/>
      <c r="CQ39" s="145"/>
      <c r="CR39" s="145"/>
      <c r="CS39" s="145"/>
      <c r="CT39" s="145"/>
      <c r="CU39" s="145"/>
      <c r="CV39" s="145"/>
      <c r="CW39" s="145"/>
      <c r="CX39" s="145"/>
      <c r="CY39" s="145"/>
      <c r="CZ39" s="145"/>
      <c r="DA39" s="145"/>
      <c r="DI39" s="147"/>
      <c r="EI39" s="317"/>
      <c r="EJ39" s="317"/>
      <c r="EK39" s="317"/>
      <c r="EL39" s="317"/>
      <c r="EM39" s="317"/>
      <c r="EN39" s="317"/>
      <c r="EO39" s="317"/>
      <c r="EP39" s="317"/>
    </row>
    <row r="40" spans="1:146" s="2" customFormat="1" ht="14.25" customHeight="1">
      <c r="A40" s="147" t="s">
        <v>215</v>
      </c>
      <c r="AA40" s="311"/>
      <c r="AB40" s="311"/>
      <c r="AC40" s="311"/>
      <c r="AD40" s="311"/>
      <c r="AE40" s="311"/>
      <c r="AF40" s="311"/>
      <c r="AG40" s="311"/>
      <c r="AH40" s="311"/>
      <c r="AI40" s="311"/>
      <c r="AJ40" s="311"/>
      <c r="AK40" s="311"/>
      <c r="AL40" s="311"/>
      <c r="AM40" s="311"/>
      <c r="AN40" s="311"/>
      <c r="AO40" s="311"/>
      <c r="AP40" s="311"/>
      <c r="AQ40" s="311"/>
      <c r="AR40" s="311"/>
      <c r="AS40" s="311"/>
      <c r="AT40" s="311"/>
      <c r="AU40" s="311"/>
      <c r="AV40" s="311"/>
      <c r="AW40" s="311"/>
      <c r="AX40" s="311"/>
      <c r="AY40" s="311"/>
      <c r="AZ40" s="311"/>
      <c r="BA40" s="311"/>
      <c r="BB40" s="311"/>
      <c r="BC40" s="311"/>
      <c r="BD40" s="311"/>
      <c r="BE40" s="311"/>
      <c r="BF40" s="311"/>
      <c r="BG40" s="311"/>
      <c r="BH40" s="311"/>
      <c r="BI40" s="311"/>
      <c r="BJ40" s="311"/>
      <c r="BK40" s="311"/>
      <c r="BL40" s="311"/>
      <c r="BM40" s="311"/>
      <c r="BN40" s="311"/>
      <c r="BO40" s="311"/>
      <c r="BP40" s="311"/>
      <c r="BQ40" s="311"/>
      <c r="BR40" s="311"/>
      <c r="BS40" s="311"/>
      <c r="BT40" s="311"/>
      <c r="BU40" s="311"/>
      <c r="BV40" s="311"/>
      <c r="BW40" s="311"/>
      <c r="BX40" s="311"/>
      <c r="BY40" s="311"/>
      <c r="BZ40" s="311"/>
      <c r="CA40" s="311"/>
      <c r="CB40" s="311"/>
      <c r="CC40" s="311"/>
      <c r="CD40" s="311"/>
      <c r="CE40" s="311"/>
      <c r="CF40" s="145"/>
      <c r="CG40" s="145"/>
      <c r="CH40" s="145"/>
      <c r="CI40" s="145"/>
      <c r="CJ40" s="145"/>
      <c r="CK40" s="145"/>
      <c r="CL40" s="145"/>
      <c r="CM40" s="145"/>
      <c r="CN40" s="145"/>
      <c r="CO40" s="145"/>
      <c r="CP40" s="145"/>
      <c r="CQ40" s="145"/>
      <c r="CR40" s="145"/>
      <c r="CS40" s="145"/>
      <c r="CT40" s="145"/>
      <c r="CU40" s="145"/>
      <c r="CV40" s="145"/>
      <c r="CW40" s="145"/>
      <c r="CX40" s="145"/>
      <c r="CY40" s="145"/>
      <c r="CZ40" s="145"/>
      <c r="DA40" s="145"/>
      <c r="DI40" s="147"/>
      <c r="EI40" s="317"/>
      <c r="EJ40" s="317"/>
      <c r="EK40" s="317"/>
      <c r="EL40" s="317"/>
      <c r="EM40" s="317"/>
      <c r="EN40" s="317"/>
      <c r="EO40" s="317"/>
      <c r="EP40" s="317"/>
    </row>
    <row r="41" spans="1:146" s="2" customFormat="1" ht="14.25" customHeight="1">
      <c r="A41" s="147" t="s">
        <v>205</v>
      </c>
      <c r="AA41" s="311"/>
      <c r="AB41" s="311"/>
      <c r="AC41" s="311"/>
      <c r="AD41" s="311"/>
      <c r="AE41" s="311"/>
      <c r="AF41" s="311"/>
      <c r="AG41" s="311"/>
      <c r="AH41" s="311"/>
      <c r="AI41" s="311"/>
      <c r="AJ41" s="311"/>
      <c r="AK41" s="311"/>
      <c r="AL41" s="311"/>
      <c r="AM41" s="311"/>
      <c r="AN41" s="311"/>
      <c r="AO41" s="311"/>
      <c r="AP41" s="311"/>
      <c r="AQ41" s="311"/>
      <c r="AR41" s="311"/>
      <c r="AS41" s="311"/>
      <c r="AT41" s="311"/>
      <c r="AU41" s="311"/>
      <c r="AV41" s="311"/>
      <c r="AW41" s="311"/>
      <c r="AX41" s="311"/>
      <c r="AY41" s="311"/>
      <c r="AZ41" s="311"/>
      <c r="BA41" s="311"/>
      <c r="BB41" s="311"/>
      <c r="BC41" s="311"/>
      <c r="BD41" s="311"/>
      <c r="BE41" s="311"/>
      <c r="BF41" s="311"/>
      <c r="BG41" s="311"/>
      <c r="BH41" s="311"/>
      <c r="BI41" s="311"/>
      <c r="BJ41" s="311"/>
      <c r="BK41" s="311"/>
      <c r="BL41" s="311"/>
      <c r="BM41" s="311"/>
      <c r="BN41" s="311"/>
      <c r="BO41" s="311"/>
      <c r="BP41" s="311"/>
      <c r="BQ41" s="311"/>
      <c r="BR41" s="311"/>
      <c r="BS41" s="311"/>
      <c r="BT41" s="311"/>
      <c r="BU41" s="311"/>
      <c r="BV41" s="311"/>
      <c r="BW41" s="311"/>
      <c r="BX41" s="311"/>
      <c r="BY41" s="311"/>
      <c r="BZ41" s="311"/>
      <c r="CA41" s="311"/>
      <c r="CB41" s="311"/>
      <c r="CC41" s="311"/>
      <c r="CD41" s="311"/>
      <c r="CE41" s="311"/>
      <c r="CF41" s="145"/>
      <c r="CG41" s="145"/>
      <c r="CH41" s="145"/>
      <c r="CI41" s="145"/>
      <c r="CJ41" s="145"/>
      <c r="CK41" s="145"/>
      <c r="CL41" s="145"/>
      <c r="CM41" s="145"/>
      <c r="CN41" s="145"/>
      <c r="CO41" s="145"/>
      <c r="CP41" s="145"/>
      <c r="CQ41" s="145"/>
      <c r="CR41" s="145"/>
      <c r="CS41" s="145"/>
      <c r="CT41" s="145"/>
      <c r="CU41" s="145"/>
      <c r="CV41" s="145"/>
      <c r="CW41" s="145"/>
      <c r="CX41" s="145"/>
      <c r="CY41" s="145"/>
      <c r="CZ41" s="145"/>
      <c r="DA41" s="145"/>
      <c r="DI41" s="147"/>
      <c r="EI41" s="317"/>
      <c r="EJ41" s="317"/>
      <c r="EK41" s="317"/>
      <c r="EL41" s="317"/>
      <c r="EM41" s="317"/>
      <c r="EN41" s="317"/>
      <c r="EO41" s="317"/>
      <c r="EP41" s="317"/>
    </row>
    <row r="42" spans="1:146" s="2" customFormat="1"/>
  </sheetData>
  <mergeCells count="52">
    <mergeCell ref="DR7:DU7"/>
    <mergeCell ref="DY7:EP7"/>
    <mergeCell ref="EI37:EP41"/>
    <mergeCell ref="DI16:EP16"/>
    <mergeCell ref="EH21:EK21"/>
    <mergeCell ref="EO21:EP21"/>
    <mergeCell ref="EE24:EP27"/>
    <mergeCell ref="EE29:EP29"/>
    <mergeCell ref="EI32:EP35"/>
    <mergeCell ref="DI3:EP3"/>
    <mergeCell ref="DI4:EP4"/>
    <mergeCell ref="EC5:EP5"/>
    <mergeCell ref="DI6:EB6"/>
    <mergeCell ref="EC6:EP6"/>
    <mergeCell ref="W29:BS29"/>
    <mergeCell ref="CF29:DA29"/>
    <mergeCell ref="CF30:DA30"/>
    <mergeCell ref="AA32:CE35"/>
    <mergeCell ref="AA37:CE41"/>
    <mergeCell ref="CF22:DA22"/>
    <mergeCell ref="CF23:DA23"/>
    <mergeCell ref="W24:BR27"/>
    <mergeCell ref="CF24:DA24"/>
    <mergeCell ref="CF25:DA25"/>
    <mergeCell ref="CF26:DA28"/>
    <mergeCell ref="A16:DA16"/>
    <mergeCell ref="CF19:DA19"/>
    <mergeCell ref="BT20:CD20"/>
    <mergeCell ref="CF20:DA20"/>
    <mergeCell ref="Z21:AC21"/>
    <mergeCell ref="AG21:AX21"/>
    <mergeCell ref="AY21:BB21"/>
    <mergeCell ref="BC21:BF21"/>
    <mergeCell ref="CF21:DA21"/>
    <mergeCell ref="A6:T6"/>
    <mergeCell ref="U6:AZ6"/>
    <mergeCell ref="BE6:BX6"/>
    <mergeCell ref="BY6:DA6"/>
    <mergeCell ref="J7:M7"/>
    <mergeCell ref="Q7:AH7"/>
    <mergeCell ref="AI7:AL7"/>
    <mergeCell ref="AM7:AP7"/>
    <mergeCell ref="BN7:BQ7"/>
    <mergeCell ref="BU7:CI7"/>
    <mergeCell ref="CJ7:CM7"/>
    <mergeCell ref="CN7:CQ7"/>
    <mergeCell ref="A3:AZ3"/>
    <mergeCell ref="BE3:DA3"/>
    <mergeCell ref="A4:AZ4"/>
    <mergeCell ref="BE4:DA4"/>
    <mergeCell ref="U5:AZ5"/>
    <mergeCell ref="BY5:DA5"/>
  </mergeCells>
  <pageMargins left="0.25" right="0.25" top="0.75" bottom="0.75" header="0.3" footer="0.3"/>
  <pageSetup paperSize="9"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</sheetPr>
  <dimension ref="A1:J23"/>
  <sheetViews>
    <sheetView view="pageBreakPreview" workbookViewId="0">
      <selection activeCell="B15" sqref="B15"/>
    </sheetView>
  </sheetViews>
  <sheetFormatPr defaultColWidth="9.140625" defaultRowHeight="15"/>
  <cols>
    <col min="1" max="1" width="9.140625" style="2"/>
    <col min="2" max="2" width="21.7109375" style="2" customWidth="1"/>
    <col min="3" max="6" width="13.140625" style="2" customWidth="1"/>
    <col min="7" max="16384" width="9.140625" style="2"/>
  </cols>
  <sheetData>
    <row r="1" spans="1:10">
      <c r="F1" s="30" t="s">
        <v>136</v>
      </c>
    </row>
    <row r="2" spans="1:10">
      <c r="F2" s="30"/>
    </row>
    <row r="3" spans="1:10">
      <c r="A3" s="287" t="s">
        <v>106</v>
      </c>
      <c r="B3" s="287"/>
      <c r="C3" s="287"/>
      <c r="D3" s="287"/>
      <c r="E3" s="287"/>
      <c r="F3" s="287"/>
    </row>
    <row r="4" spans="1:10">
      <c r="A4" s="287" t="s">
        <v>107</v>
      </c>
      <c r="B4" s="287"/>
      <c r="C4" s="287"/>
      <c r="D4" s="287"/>
      <c r="E4" s="287"/>
      <c r="F4" s="287"/>
    </row>
    <row r="5" spans="1:10">
      <c r="A5" s="3"/>
    </row>
    <row r="6" spans="1:10" ht="75" customHeight="1">
      <c r="A6" s="11" t="s">
        <v>31</v>
      </c>
      <c r="B6" s="11" t="s">
        <v>41</v>
      </c>
      <c r="C6" s="11" t="s">
        <v>108</v>
      </c>
      <c r="D6" s="11" t="s">
        <v>109</v>
      </c>
      <c r="E6" s="11" t="s">
        <v>110</v>
      </c>
      <c r="F6" s="11" t="s">
        <v>77</v>
      </c>
    </row>
    <row r="7" spans="1:10" s="85" customFormat="1" ht="20.25" customHeight="1">
      <c r="A7" s="35">
        <v>1</v>
      </c>
      <c r="B7" s="35">
        <v>2</v>
      </c>
      <c r="C7" s="35">
        <v>3</v>
      </c>
      <c r="D7" s="35">
        <v>4</v>
      </c>
      <c r="E7" s="35">
        <v>5</v>
      </c>
      <c r="F7" s="35">
        <v>6</v>
      </c>
    </row>
    <row r="8" spans="1:10" ht="26.25" customHeight="1">
      <c r="A8" s="11"/>
      <c r="B8" s="191"/>
      <c r="C8" s="11"/>
      <c r="D8" s="11"/>
      <c r="E8" s="11"/>
      <c r="F8" s="23"/>
      <c r="G8" s="7"/>
    </row>
    <row r="9" spans="1:10">
      <c r="A9" s="11"/>
      <c r="B9" s="11"/>
      <c r="C9" s="11"/>
      <c r="D9" s="11"/>
      <c r="E9" s="11"/>
      <c r="F9" s="23"/>
      <c r="G9" s="7"/>
    </row>
    <row r="10" spans="1:10">
      <c r="A10" s="11"/>
      <c r="B10" s="13" t="s">
        <v>39</v>
      </c>
      <c r="C10" s="11" t="s">
        <v>40</v>
      </c>
      <c r="D10" s="11" t="s">
        <v>40</v>
      </c>
      <c r="E10" s="11" t="s">
        <v>40</v>
      </c>
      <c r="F10" s="48">
        <f>F8+F9</f>
        <v>0</v>
      </c>
      <c r="G10" s="16"/>
      <c r="H10" s="18"/>
      <c r="I10" s="17"/>
      <c r="J10" s="17"/>
    </row>
    <row r="11" spans="1:10">
      <c r="F11" s="7"/>
      <c r="G11" s="16"/>
      <c r="H11" s="17"/>
      <c r="I11" s="17"/>
      <c r="J11" s="17"/>
    </row>
    <row r="12" spans="1:10">
      <c r="F12" s="7"/>
      <c r="G12" s="7"/>
    </row>
    <row r="13" spans="1:10">
      <c r="E13" s="94">
        <v>212</v>
      </c>
      <c r="F13" s="101" t="e">
        <f>'2.'!#REF!</f>
        <v>#REF!</v>
      </c>
      <c r="G13" s="101" t="s">
        <v>166</v>
      </c>
    </row>
    <row r="14" spans="1:10">
      <c r="F14" s="7"/>
      <c r="G14" s="7"/>
    </row>
    <row r="15" spans="1:10">
      <c r="F15" s="7"/>
      <c r="G15" s="7"/>
    </row>
    <row r="16" spans="1:10">
      <c r="F16" s="7"/>
      <c r="G16" s="7"/>
    </row>
    <row r="17" spans="6:7">
      <c r="F17" s="7"/>
      <c r="G17" s="7"/>
    </row>
    <row r="18" spans="6:7">
      <c r="F18" s="7"/>
      <c r="G18" s="7"/>
    </row>
    <row r="19" spans="6:7">
      <c r="F19" s="7"/>
      <c r="G19" s="7"/>
    </row>
    <row r="20" spans="6:7">
      <c r="F20" s="7"/>
      <c r="G20" s="7"/>
    </row>
    <row r="21" spans="6:7">
      <c r="F21" s="7"/>
      <c r="G21" s="7"/>
    </row>
    <row r="22" spans="6:7">
      <c r="F22" s="7"/>
      <c r="G22" s="7"/>
    </row>
    <row r="23" spans="6:7">
      <c r="F23" s="7"/>
      <c r="G23" s="7"/>
    </row>
  </sheetData>
  <mergeCells count="2">
    <mergeCell ref="A3:F3"/>
    <mergeCell ref="A4:F4"/>
  </mergeCells>
  <phoneticPr fontId="2" type="noConversion"/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  <colBreaks count="1" manualBreakCount="1">
    <brk id="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</sheetPr>
  <dimension ref="A1:I37"/>
  <sheetViews>
    <sheetView view="pageBreakPreview" workbookViewId="0">
      <selection activeCell="D23" sqref="D23"/>
    </sheetView>
  </sheetViews>
  <sheetFormatPr defaultColWidth="9.140625" defaultRowHeight="15"/>
  <cols>
    <col min="1" max="1" width="14" style="8" customWidth="1"/>
    <col min="2" max="2" width="41.7109375" style="8" customWidth="1"/>
    <col min="3" max="3" width="24.140625" style="8" customWidth="1"/>
    <col min="4" max="4" width="15.7109375" style="8" customWidth="1"/>
    <col min="5" max="5" width="13.5703125" style="8" customWidth="1"/>
    <col min="6" max="6" width="9.140625" style="8"/>
    <col min="7" max="7" width="10" style="8" bestFit="1" customWidth="1"/>
    <col min="8" max="8" width="12.7109375" style="46" customWidth="1"/>
    <col min="9" max="9" width="15.7109375" style="46" customWidth="1"/>
    <col min="10" max="16384" width="9.140625" style="8"/>
  </cols>
  <sheetData>
    <row r="1" spans="1:9">
      <c r="D1" s="30" t="s">
        <v>137</v>
      </c>
    </row>
    <row r="2" spans="1:9">
      <c r="D2" s="30"/>
    </row>
    <row r="3" spans="1:9">
      <c r="A3" s="367" t="s">
        <v>46</v>
      </c>
      <c r="B3" s="367"/>
      <c r="C3" s="367"/>
      <c r="D3" s="367"/>
    </row>
    <row r="4" spans="1:9">
      <c r="A4" s="367" t="s">
        <v>161</v>
      </c>
      <c r="B4" s="367"/>
      <c r="C4" s="367"/>
      <c r="D4" s="367"/>
    </row>
    <row r="5" spans="1:9">
      <c r="A5" s="367" t="s">
        <v>162</v>
      </c>
      <c r="B5" s="367"/>
      <c r="C5" s="367"/>
      <c r="D5" s="367"/>
    </row>
    <row r="6" spans="1:9">
      <c r="A6" s="367" t="s">
        <v>163</v>
      </c>
      <c r="B6" s="367"/>
      <c r="C6" s="367"/>
      <c r="D6" s="367"/>
    </row>
    <row r="7" spans="1:9">
      <c r="A7" s="9"/>
    </row>
    <row r="8" spans="1:9" ht="45">
      <c r="A8" s="24" t="s">
        <v>31</v>
      </c>
      <c r="B8" s="24" t="s">
        <v>47</v>
      </c>
      <c r="C8" s="24" t="s">
        <v>48</v>
      </c>
      <c r="D8" s="24" t="s">
        <v>49</v>
      </c>
    </row>
    <row r="9" spans="1:9" s="42" customFormat="1" ht="17.25" customHeight="1">
      <c r="A9" s="41">
        <v>1</v>
      </c>
      <c r="B9" s="41">
        <v>2</v>
      </c>
      <c r="C9" s="41">
        <v>3</v>
      </c>
      <c r="D9" s="41">
        <v>4</v>
      </c>
      <c r="H9" s="86"/>
      <c r="I9" s="86"/>
    </row>
    <row r="10" spans="1:9" ht="33.75" customHeight="1">
      <c r="A10" s="31">
        <v>1</v>
      </c>
      <c r="B10" s="27" t="s">
        <v>50</v>
      </c>
      <c r="C10" s="36" t="s">
        <v>40</v>
      </c>
      <c r="D10" s="36"/>
      <c r="E10" s="10"/>
      <c r="F10" s="10"/>
      <c r="G10" s="10"/>
      <c r="H10" s="21"/>
      <c r="I10" s="21"/>
    </row>
    <row r="11" spans="1:9">
      <c r="A11" s="372" t="s">
        <v>51</v>
      </c>
      <c r="B11" s="61" t="s">
        <v>4</v>
      </c>
      <c r="C11" s="373">
        <v>2449619</v>
      </c>
      <c r="D11" s="373">
        <f>C11*0.22</f>
        <v>538916.18000000005</v>
      </c>
      <c r="E11" s="10"/>
      <c r="F11" s="10"/>
      <c r="G11" s="10"/>
      <c r="H11" s="21"/>
      <c r="I11" s="21"/>
    </row>
    <row r="12" spans="1:9">
      <c r="A12" s="372"/>
      <c r="B12" s="61" t="s">
        <v>52</v>
      </c>
      <c r="C12" s="373"/>
      <c r="D12" s="373"/>
      <c r="E12" s="10"/>
      <c r="F12" s="10"/>
      <c r="G12" s="10"/>
      <c r="H12" s="21"/>
      <c r="I12" s="21"/>
    </row>
    <row r="13" spans="1:9" ht="19.5" customHeight="1">
      <c r="A13" s="31" t="s">
        <v>53</v>
      </c>
      <c r="B13" s="62" t="s">
        <v>54</v>
      </c>
      <c r="C13" s="36">
        <v>244619</v>
      </c>
      <c r="D13" s="36">
        <f>C13*0.1</f>
        <v>24461.9</v>
      </c>
      <c r="E13" s="10"/>
      <c r="F13" s="10"/>
      <c r="G13" s="10"/>
      <c r="H13" s="21"/>
      <c r="I13" s="21"/>
    </row>
    <row r="14" spans="1:9" ht="46.5" customHeight="1">
      <c r="A14" s="31" t="s">
        <v>55</v>
      </c>
      <c r="B14" s="27" t="s">
        <v>56</v>
      </c>
      <c r="C14" s="36"/>
      <c r="D14" s="36"/>
      <c r="E14" s="10"/>
      <c r="F14" s="10"/>
      <c r="G14" s="10"/>
      <c r="H14" s="21"/>
      <c r="I14" s="21"/>
    </row>
    <row r="15" spans="1:9" ht="33" customHeight="1">
      <c r="A15" s="31">
        <v>2</v>
      </c>
      <c r="B15" s="27" t="s">
        <v>57</v>
      </c>
      <c r="C15" s="36" t="s">
        <v>40</v>
      </c>
      <c r="D15" s="36"/>
      <c r="E15" s="10"/>
      <c r="F15" s="10"/>
      <c r="G15" s="10"/>
      <c r="H15" s="21"/>
      <c r="I15" s="21"/>
    </row>
    <row r="16" spans="1:9" ht="20.25" customHeight="1">
      <c r="A16" s="372" t="s">
        <v>58</v>
      </c>
      <c r="B16" s="62" t="s">
        <v>4</v>
      </c>
      <c r="C16" s="373">
        <v>2449619</v>
      </c>
      <c r="D16" s="373">
        <f>C16*0.029</f>
        <v>71038.951000000001</v>
      </c>
      <c r="E16" s="10"/>
      <c r="F16" s="10"/>
      <c r="G16" s="10"/>
      <c r="H16" s="21"/>
      <c r="I16" s="21"/>
    </row>
    <row r="17" spans="1:9" ht="46.5" customHeight="1">
      <c r="A17" s="372"/>
      <c r="B17" s="27" t="s">
        <v>59</v>
      </c>
      <c r="C17" s="373"/>
      <c r="D17" s="373"/>
      <c r="E17" s="10"/>
      <c r="F17" s="10"/>
      <c r="G17" s="10"/>
      <c r="H17" s="21"/>
      <c r="I17" s="21"/>
    </row>
    <row r="18" spans="1:9" ht="47.25" customHeight="1">
      <c r="A18" s="31" t="s">
        <v>60</v>
      </c>
      <c r="B18" s="27" t="s">
        <v>61</v>
      </c>
      <c r="C18" s="36"/>
      <c r="D18" s="36"/>
      <c r="E18" s="10"/>
      <c r="F18" s="10"/>
      <c r="G18" s="10"/>
      <c r="H18" s="21"/>
      <c r="I18" s="21"/>
    </row>
    <row r="19" spans="1:9" ht="64.5" customHeight="1">
      <c r="A19" s="31" t="s">
        <v>62</v>
      </c>
      <c r="B19" s="27" t="s">
        <v>63</v>
      </c>
      <c r="C19" s="36">
        <f>C16</f>
        <v>2449619</v>
      </c>
      <c r="D19" s="36">
        <f>C19*0.002</f>
        <v>4899.2380000000003</v>
      </c>
      <c r="E19" s="10"/>
      <c r="F19" s="10"/>
      <c r="G19" s="10"/>
      <c r="H19" s="21"/>
      <c r="I19" s="21"/>
    </row>
    <row r="20" spans="1:9" ht="65.25" customHeight="1">
      <c r="A20" s="31" t="s">
        <v>64</v>
      </c>
      <c r="B20" s="87" t="s">
        <v>65</v>
      </c>
      <c r="C20" s="36"/>
      <c r="D20" s="36"/>
      <c r="E20" s="10"/>
      <c r="F20" s="10"/>
      <c r="G20" s="10"/>
      <c r="H20" s="21"/>
      <c r="I20" s="21"/>
    </row>
    <row r="21" spans="1:9" ht="63.75" customHeight="1">
      <c r="A21" s="31" t="s">
        <v>66</v>
      </c>
      <c r="B21" s="87" t="s">
        <v>65</v>
      </c>
      <c r="C21" s="36"/>
      <c r="D21" s="36"/>
      <c r="E21" s="10"/>
      <c r="F21" s="10"/>
      <c r="G21" s="10"/>
      <c r="H21" s="21"/>
      <c r="I21" s="21"/>
    </row>
    <row r="22" spans="1:9" ht="45.75" customHeight="1">
      <c r="A22" s="31">
        <v>3</v>
      </c>
      <c r="B22" s="27" t="s">
        <v>67</v>
      </c>
      <c r="C22" s="36">
        <f>C16</f>
        <v>2449619</v>
      </c>
      <c r="D22" s="36">
        <f>C22*0.051</f>
        <v>124930.56899999999</v>
      </c>
      <c r="E22" s="10"/>
      <c r="F22" s="10"/>
      <c r="G22" s="10"/>
      <c r="H22" s="21"/>
      <c r="I22" s="21"/>
    </row>
    <row r="23" spans="1:9">
      <c r="A23" s="31"/>
      <c r="B23" s="26" t="s">
        <v>39</v>
      </c>
      <c r="C23" s="36" t="s">
        <v>40</v>
      </c>
      <c r="D23" s="280">
        <f>D11+D16+D19+D22</f>
        <v>739784.93800000008</v>
      </c>
      <c r="E23" s="10"/>
      <c r="F23" s="10"/>
      <c r="G23" s="10"/>
      <c r="H23" s="21"/>
      <c r="I23" s="21"/>
    </row>
    <row r="24" spans="1:9">
      <c r="C24" s="10"/>
      <c r="D24" s="10"/>
      <c r="E24" s="10"/>
      <c r="F24" s="10"/>
      <c r="G24" s="10"/>
      <c r="H24" s="21"/>
      <c r="I24" s="21"/>
    </row>
    <row r="25" spans="1:9">
      <c r="C25" s="10"/>
      <c r="D25" s="10"/>
      <c r="E25" s="10"/>
      <c r="F25" s="10"/>
      <c r="G25" s="10"/>
      <c r="H25" s="21"/>
      <c r="I25" s="21"/>
    </row>
    <row r="26" spans="1:9">
      <c r="C26" s="119"/>
      <c r="D26" s="119"/>
      <c r="E26" s="10"/>
      <c r="F26" s="10"/>
      <c r="G26" s="10"/>
      <c r="H26" s="21"/>
      <c r="I26" s="21"/>
    </row>
    <row r="27" spans="1:9">
      <c r="B27" s="118"/>
      <c r="C27" s="93"/>
      <c r="D27" s="93"/>
      <c r="E27" s="10"/>
      <c r="F27" s="22"/>
      <c r="G27" s="22"/>
      <c r="H27" s="47"/>
      <c r="I27" s="21"/>
    </row>
    <row r="28" spans="1:9">
      <c r="C28" s="22"/>
      <c r="D28" s="93"/>
      <c r="E28" s="10"/>
      <c r="F28" s="22"/>
      <c r="G28" s="22"/>
      <c r="H28" s="47"/>
      <c r="I28" s="21"/>
    </row>
    <row r="29" spans="1:9">
      <c r="C29" s="119"/>
      <c r="D29" s="119"/>
      <c r="E29" s="10"/>
      <c r="F29" s="10"/>
      <c r="G29" s="10"/>
      <c r="H29" s="21"/>
      <c r="I29" s="21"/>
    </row>
    <row r="30" spans="1:9">
      <c r="C30" s="93"/>
      <c r="D30" s="93"/>
      <c r="E30" s="10"/>
      <c r="F30" s="10"/>
      <c r="G30" s="10"/>
      <c r="H30" s="21"/>
      <c r="I30" s="21"/>
    </row>
    <row r="31" spans="1:9">
      <c r="C31" s="22"/>
      <c r="D31" s="93"/>
      <c r="E31" s="10"/>
      <c r="F31" s="10"/>
      <c r="G31" s="10"/>
      <c r="H31" s="21"/>
      <c r="I31" s="21"/>
    </row>
    <row r="32" spans="1:9">
      <c r="C32" s="10"/>
      <c r="D32" s="10"/>
      <c r="E32" s="10"/>
      <c r="F32" s="10"/>
      <c r="G32" s="10"/>
      <c r="H32" s="21"/>
      <c r="I32" s="21"/>
    </row>
    <row r="33" spans="3:9">
      <c r="C33" s="10"/>
      <c r="D33" s="10"/>
      <c r="E33" s="10"/>
      <c r="F33" s="10"/>
      <c r="G33" s="10"/>
      <c r="H33" s="21"/>
      <c r="I33" s="21"/>
    </row>
    <row r="34" spans="3:9">
      <c r="C34" s="10"/>
      <c r="D34" s="10"/>
      <c r="E34" s="10"/>
      <c r="F34" s="10"/>
      <c r="G34" s="10"/>
      <c r="H34" s="21"/>
      <c r="I34" s="21"/>
    </row>
    <row r="35" spans="3:9">
      <c r="C35" s="10"/>
      <c r="D35" s="10"/>
      <c r="E35" s="10"/>
      <c r="F35" s="10"/>
      <c r="G35" s="10"/>
      <c r="H35" s="21"/>
      <c r="I35" s="21"/>
    </row>
    <row r="36" spans="3:9">
      <c r="C36" s="10"/>
      <c r="D36" s="10"/>
      <c r="E36" s="10"/>
      <c r="F36" s="10"/>
      <c r="G36" s="10"/>
      <c r="H36" s="21"/>
      <c r="I36" s="21"/>
    </row>
    <row r="37" spans="3:9">
      <c r="C37" s="10"/>
      <c r="D37" s="10"/>
      <c r="E37" s="10"/>
      <c r="F37" s="10"/>
      <c r="G37" s="10"/>
      <c r="H37" s="21"/>
      <c r="I37" s="21"/>
    </row>
  </sheetData>
  <mergeCells count="10">
    <mergeCell ref="A16:A17"/>
    <mergeCell ref="C16:C17"/>
    <mergeCell ref="D16:D17"/>
    <mergeCell ref="A3:D3"/>
    <mergeCell ref="A4:D4"/>
    <mergeCell ref="A5:D5"/>
    <mergeCell ref="A6:D6"/>
    <mergeCell ref="A11:A12"/>
    <mergeCell ref="C11:C12"/>
    <mergeCell ref="D11:D12"/>
  </mergeCells>
  <phoneticPr fontId="2" type="noConversion"/>
  <hyperlinks>
    <hyperlink ref="B20" location="P1250" display="P1250"/>
    <hyperlink ref="B21" location="P1250" display="P1250"/>
  </hyperlinks>
  <printOptions horizontalCentered="1"/>
  <pageMargins left="0.39370078740157483" right="0.19685039370078741" top="0.19685039370078741" bottom="0.19685039370078741" header="0.51181102362204722" footer="0.51181102362204722"/>
  <pageSetup paperSize="9" scale="9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92D050"/>
  </sheetPr>
  <dimension ref="A1:E14"/>
  <sheetViews>
    <sheetView view="pageBreakPreview" zoomScaleSheetLayoutView="100" workbookViewId="0">
      <selection activeCell="D16" sqref="D16"/>
    </sheetView>
  </sheetViews>
  <sheetFormatPr defaultColWidth="9.140625" defaultRowHeight="15"/>
  <cols>
    <col min="1" max="1" width="9.140625" style="2"/>
    <col min="2" max="5" width="21" style="2" customWidth="1"/>
    <col min="6" max="16384" width="9.140625" style="2"/>
  </cols>
  <sheetData>
    <row r="1" spans="1:5">
      <c r="E1" s="2" t="s">
        <v>169</v>
      </c>
    </row>
    <row r="2" spans="1:5">
      <c r="A2" s="287" t="s">
        <v>170</v>
      </c>
      <c r="B2" s="287"/>
      <c r="C2" s="287"/>
      <c r="D2" s="287"/>
      <c r="E2" s="287"/>
    </row>
    <row r="3" spans="1:5">
      <c r="A3" s="287" t="s">
        <v>171</v>
      </c>
      <c r="B3" s="287"/>
      <c r="C3" s="287"/>
      <c r="D3" s="287"/>
      <c r="E3" s="287"/>
    </row>
    <row r="4" spans="1:5">
      <c r="A4" s="3"/>
    </row>
    <row r="5" spans="1:5" s="128" customFormat="1" ht="35.25" customHeight="1">
      <c r="A5" s="374" t="s">
        <v>173</v>
      </c>
      <c r="B5" s="374"/>
      <c r="C5" s="374"/>
      <c r="D5" s="374"/>
      <c r="E5" s="374"/>
    </row>
    <row r="6" spans="1:5" s="128" customFormat="1" ht="35.25" customHeight="1">
      <c r="A6" s="374" t="s">
        <v>131</v>
      </c>
      <c r="B6" s="374"/>
      <c r="C6" s="374"/>
      <c r="D6" s="374"/>
      <c r="E6" s="374"/>
    </row>
    <row r="7" spans="1:5">
      <c r="A7" s="3"/>
    </row>
    <row r="8" spans="1:5" ht="45">
      <c r="A8" s="11" t="s">
        <v>31</v>
      </c>
      <c r="B8" s="11" t="s">
        <v>0</v>
      </c>
      <c r="C8" s="11" t="s">
        <v>71</v>
      </c>
      <c r="D8" s="11" t="s">
        <v>72</v>
      </c>
      <c r="E8" s="11" t="s">
        <v>73</v>
      </c>
    </row>
    <row r="9" spans="1:5">
      <c r="A9" s="11">
        <v>1</v>
      </c>
      <c r="B9" s="11">
        <v>2</v>
      </c>
      <c r="C9" s="11">
        <v>3</v>
      </c>
      <c r="D9" s="11">
        <v>4</v>
      </c>
      <c r="E9" s="11">
        <v>5</v>
      </c>
    </row>
    <row r="10" spans="1:5">
      <c r="A10" s="11" t="s">
        <v>224</v>
      </c>
      <c r="B10" s="11" t="s">
        <v>224</v>
      </c>
      <c r="C10" s="11" t="s">
        <v>224</v>
      </c>
      <c r="D10" s="11" t="s">
        <v>224</v>
      </c>
      <c r="E10" s="11" t="s">
        <v>224</v>
      </c>
    </row>
    <row r="11" spans="1:5">
      <c r="A11" s="11" t="s">
        <v>224</v>
      </c>
      <c r="B11" s="11" t="s">
        <v>224</v>
      </c>
      <c r="C11" s="11" t="s">
        <v>224</v>
      </c>
      <c r="D11" s="11" t="s">
        <v>224</v>
      </c>
      <c r="E11" s="11" t="s">
        <v>224</v>
      </c>
    </row>
    <row r="12" spans="1:5">
      <c r="A12" s="11"/>
      <c r="B12" s="13" t="s">
        <v>39</v>
      </c>
      <c r="C12" s="11" t="s">
        <v>40</v>
      </c>
      <c r="D12" s="11" t="s">
        <v>40</v>
      </c>
      <c r="E12" s="11"/>
    </row>
    <row r="14" spans="1:5" s="118" customFormat="1">
      <c r="B14" s="120" t="s">
        <v>172</v>
      </c>
    </row>
  </sheetData>
  <mergeCells count="4">
    <mergeCell ref="A2:E2"/>
    <mergeCell ref="A3:E3"/>
    <mergeCell ref="A5:E5"/>
    <mergeCell ref="A6:E6"/>
  </mergeCells>
  <pageMargins left="0.7" right="0.7" top="0.75" bottom="0.75" header="0.3" footer="0.3"/>
  <pageSetup paperSize="9" scale="9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92D050"/>
  </sheetPr>
  <dimension ref="A1:F24"/>
  <sheetViews>
    <sheetView view="pageBreakPreview" topLeftCell="A13" workbookViewId="0">
      <selection activeCell="B25" sqref="B25"/>
    </sheetView>
  </sheetViews>
  <sheetFormatPr defaultColWidth="9.140625" defaultRowHeight="15"/>
  <cols>
    <col min="1" max="1" width="9.140625" style="1"/>
    <col min="2" max="2" width="26.28515625" style="1" customWidth="1"/>
    <col min="3" max="3" width="17.85546875" style="1" customWidth="1"/>
    <col min="4" max="4" width="14.85546875" style="1" customWidth="1"/>
    <col min="5" max="5" width="16.85546875" style="1" customWidth="1"/>
    <col min="6" max="6" width="11.140625" style="1" customWidth="1"/>
    <col min="7" max="16384" width="9.140625" style="1"/>
  </cols>
  <sheetData>
    <row r="1" spans="1:6">
      <c r="E1" s="30" t="s">
        <v>138</v>
      </c>
    </row>
    <row r="2" spans="1:6">
      <c r="E2" s="30"/>
    </row>
    <row r="3" spans="1:6" ht="27.75" customHeight="1">
      <c r="A3" s="310" t="s">
        <v>45</v>
      </c>
      <c r="B3" s="310"/>
      <c r="C3" s="310"/>
      <c r="D3" s="310"/>
      <c r="E3" s="310"/>
    </row>
    <row r="4" spans="1:6">
      <c r="A4" s="375"/>
      <c r="B4" s="375"/>
      <c r="C4" s="375"/>
      <c r="D4" s="375"/>
      <c r="E4" s="375"/>
    </row>
    <row r="6" spans="1:6" ht="15" customHeight="1">
      <c r="A6" s="374"/>
      <c r="B6" s="374"/>
      <c r="C6" s="374"/>
      <c r="D6" s="374"/>
      <c r="E6" s="374"/>
    </row>
    <row r="7" spans="1:6" ht="58.5" customHeight="1">
      <c r="A7" s="374" t="s">
        <v>131</v>
      </c>
      <c r="B7" s="374"/>
      <c r="C7" s="374"/>
      <c r="D7" s="374"/>
      <c r="E7" s="374"/>
    </row>
    <row r="9" spans="1:6" ht="90">
      <c r="A9" s="32" t="s">
        <v>31</v>
      </c>
      <c r="B9" s="32" t="s">
        <v>41</v>
      </c>
      <c r="C9" s="32" t="s">
        <v>42</v>
      </c>
      <c r="D9" s="32" t="s">
        <v>43</v>
      </c>
      <c r="E9" s="32" t="s">
        <v>44</v>
      </c>
    </row>
    <row r="10" spans="1:6" s="85" customFormat="1" ht="16.5" customHeight="1">
      <c r="A10" s="35">
        <v>1</v>
      </c>
      <c r="B10" s="35">
        <v>2</v>
      </c>
      <c r="C10" s="35">
        <v>3</v>
      </c>
      <c r="D10" s="35">
        <v>4</v>
      </c>
      <c r="E10" s="35">
        <v>5</v>
      </c>
    </row>
    <row r="11" spans="1:6">
      <c r="A11" s="32">
        <v>1</v>
      </c>
      <c r="B11" s="32" t="s">
        <v>68</v>
      </c>
      <c r="C11" s="49">
        <v>25549</v>
      </c>
      <c r="D11" s="49">
        <v>0.2</v>
      </c>
      <c r="E11" s="49">
        <f>C11*D11/100</f>
        <v>51.097999999999999</v>
      </c>
      <c r="F11" s="4"/>
    </row>
    <row r="12" spans="1:6" s="267" customFormat="1">
      <c r="A12" s="32">
        <v>2</v>
      </c>
      <c r="B12" s="32" t="s">
        <v>313</v>
      </c>
      <c r="C12" s="49"/>
      <c r="D12" s="49"/>
      <c r="E12" s="49"/>
      <c r="F12" s="4"/>
    </row>
    <row r="13" spans="1:6" s="267" customFormat="1">
      <c r="A13" s="32">
        <v>3</v>
      </c>
      <c r="B13" s="32" t="s">
        <v>314</v>
      </c>
      <c r="C13" s="49"/>
      <c r="D13" s="49"/>
      <c r="E13" s="49"/>
      <c r="F13" s="4"/>
    </row>
    <row r="14" spans="1:6" s="267" customFormat="1" hidden="1">
      <c r="A14" s="32">
        <v>4</v>
      </c>
      <c r="B14" s="32"/>
      <c r="C14" s="49"/>
      <c r="D14" s="49"/>
      <c r="E14" s="49"/>
      <c r="F14" s="4"/>
    </row>
    <row r="15" spans="1:6" s="267" customFormat="1" hidden="1">
      <c r="A15" s="32">
        <v>5</v>
      </c>
      <c r="B15" s="32"/>
      <c r="C15" s="49"/>
      <c r="D15" s="49"/>
      <c r="E15" s="49"/>
      <c r="F15" s="4"/>
    </row>
    <row r="16" spans="1:6" s="6" customFormat="1" ht="30" customHeight="1">
      <c r="A16" s="33"/>
      <c r="B16" s="33" t="s">
        <v>39</v>
      </c>
      <c r="C16" s="63">
        <f>C11</f>
        <v>25549</v>
      </c>
      <c r="D16" s="63" t="s">
        <v>40</v>
      </c>
      <c r="E16" s="63">
        <f>SUM(E11:E15)</f>
        <v>51.097999999999999</v>
      </c>
      <c r="F16" s="5"/>
    </row>
    <row r="17" spans="1:6" s="6" customFormat="1" ht="30" customHeight="1">
      <c r="A17" s="33"/>
      <c r="B17" s="33"/>
      <c r="C17" s="63" t="s">
        <v>357</v>
      </c>
      <c r="D17" s="63" t="s">
        <v>356</v>
      </c>
      <c r="E17" s="63" t="s">
        <v>358</v>
      </c>
      <c r="F17" s="5"/>
    </row>
    <row r="18" spans="1:6" ht="60">
      <c r="A18" s="32">
        <v>4</v>
      </c>
      <c r="B18" s="11" t="s">
        <v>331</v>
      </c>
      <c r="C18" s="11">
        <v>2625</v>
      </c>
      <c r="D18" s="11">
        <v>8</v>
      </c>
      <c r="E18" s="23">
        <v>21000</v>
      </c>
      <c r="F18" s="4"/>
    </row>
    <row r="19" spans="1:6">
      <c r="A19" s="32">
        <v>5</v>
      </c>
      <c r="B19" s="11" t="s">
        <v>337</v>
      </c>
      <c r="C19" s="11">
        <v>200</v>
      </c>
      <c r="D19" s="11">
        <v>175</v>
      </c>
      <c r="E19" s="23">
        <v>35000</v>
      </c>
      <c r="F19" s="4"/>
    </row>
    <row r="20" spans="1:6">
      <c r="B20" s="1" t="s">
        <v>354</v>
      </c>
      <c r="C20" s="116"/>
      <c r="D20" s="115"/>
      <c r="E20" s="102">
        <f>E16+E18+E19</f>
        <v>56051.097999999998</v>
      </c>
      <c r="F20" s="115"/>
    </row>
    <row r="21" spans="1:6">
      <c r="C21" s="117"/>
      <c r="D21" s="117"/>
      <c r="E21" s="117"/>
      <c r="F21" s="117"/>
    </row>
    <row r="22" spans="1:6">
      <c r="C22" s="117"/>
      <c r="D22" s="117"/>
      <c r="E22" s="117"/>
      <c r="F22" s="117"/>
    </row>
    <row r="23" spans="1:6">
      <c r="C23" s="117" t="s">
        <v>3</v>
      </c>
      <c r="D23" s="117"/>
      <c r="E23" s="116">
        <f>SUM(E20:E22)</f>
        <v>56051.097999999998</v>
      </c>
      <c r="F23" s="117"/>
    </row>
    <row r="24" spans="1:6">
      <c r="C24" s="117"/>
      <c r="D24" s="117"/>
      <c r="E24" s="117"/>
      <c r="F24" s="117"/>
    </row>
  </sheetData>
  <mergeCells count="4">
    <mergeCell ref="A3:E3"/>
    <mergeCell ref="A4:E4"/>
    <mergeCell ref="A6:E6"/>
    <mergeCell ref="A7:E7"/>
  </mergeCells>
  <phoneticPr fontId="2" type="noConversion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21"/>
  <sheetViews>
    <sheetView view="pageBreakPreview" workbookViewId="0">
      <selection activeCell="I1" sqref="I1:I1048576"/>
    </sheetView>
  </sheetViews>
  <sheetFormatPr defaultColWidth="9.140625" defaultRowHeight="15"/>
  <cols>
    <col min="1" max="1" width="27.28515625" style="2" customWidth="1"/>
    <col min="2" max="2" width="26.85546875" style="2" customWidth="1"/>
    <col min="3" max="6" width="14.140625" style="2" customWidth="1"/>
    <col min="7" max="16384" width="9.140625" style="2"/>
  </cols>
  <sheetData>
    <row r="1" spans="1:6">
      <c r="E1" s="30" t="s">
        <v>140</v>
      </c>
    </row>
    <row r="2" spans="1:6">
      <c r="E2" s="30"/>
    </row>
    <row r="3" spans="1:6">
      <c r="A3" s="287" t="s">
        <v>139</v>
      </c>
      <c r="B3" s="287"/>
      <c r="C3" s="287"/>
      <c r="D3" s="287"/>
      <c r="E3" s="287"/>
    </row>
    <row r="4" spans="1:6">
      <c r="A4" s="287" t="s">
        <v>70</v>
      </c>
      <c r="B4" s="287"/>
      <c r="C4" s="287"/>
      <c r="D4" s="287"/>
      <c r="E4" s="287"/>
    </row>
    <row r="5" spans="1:6">
      <c r="A5" s="3"/>
    </row>
    <row r="6" spans="1:6">
      <c r="A6" s="376"/>
      <c r="B6" s="376"/>
      <c r="C6" s="376"/>
      <c r="D6" s="376"/>
      <c r="E6" s="376"/>
    </row>
    <row r="7" spans="1:6" ht="54.75" customHeight="1">
      <c r="A7" s="376" t="s">
        <v>247</v>
      </c>
      <c r="B7" s="376"/>
      <c r="C7" s="376"/>
      <c r="D7" s="376"/>
      <c r="E7" s="376"/>
    </row>
    <row r="8" spans="1:6">
      <c r="A8" s="3"/>
    </row>
    <row r="9" spans="1:6" s="1" customFormat="1" ht="66.75" customHeight="1">
      <c r="A9" s="32" t="s">
        <v>31</v>
      </c>
      <c r="B9" s="32" t="s">
        <v>0</v>
      </c>
      <c r="C9" s="32" t="s">
        <v>71</v>
      </c>
      <c r="D9" s="32" t="s">
        <v>72</v>
      </c>
      <c r="E9" s="32" t="s">
        <v>73</v>
      </c>
    </row>
    <row r="10" spans="1:6" s="65" customFormat="1" ht="11.25">
      <c r="A10" s="64">
        <v>1</v>
      </c>
      <c r="B10" s="64">
        <v>2</v>
      </c>
      <c r="C10" s="64">
        <v>3</v>
      </c>
      <c r="D10" s="64">
        <v>4</v>
      </c>
      <c r="E10" s="64">
        <v>5</v>
      </c>
    </row>
    <row r="11" spans="1:6" s="283" customFormat="1">
      <c r="A11" s="281"/>
      <c r="B11" s="281"/>
      <c r="C11" s="281"/>
      <c r="D11" s="281"/>
      <c r="E11" s="282"/>
      <c r="F11" s="283" t="s">
        <v>353</v>
      </c>
    </row>
    <row r="12" spans="1:6" s="285" customFormat="1" ht="48.75" customHeight="1">
      <c r="A12" s="281"/>
      <c r="B12" s="281"/>
      <c r="C12" s="281"/>
      <c r="D12" s="281"/>
      <c r="E12" s="282"/>
      <c r="F12" s="284"/>
    </row>
    <row r="13" spans="1:6">
      <c r="A13" s="11"/>
      <c r="B13" s="13" t="s">
        <v>39</v>
      </c>
      <c r="C13" s="11" t="s">
        <v>40</v>
      </c>
      <c r="D13" s="11" t="s">
        <v>40</v>
      </c>
      <c r="E13" s="23">
        <f>SUM(E11:E12)</f>
        <v>0</v>
      </c>
      <c r="F13" s="7"/>
    </row>
    <row r="14" spans="1:6">
      <c r="E14" s="7"/>
      <c r="F14" s="7"/>
    </row>
    <row r="15" spans="1:6" s="95" customFormat="1">
      <c r="A15" s="94" t="s">
        <v>158</v>
      </c>
      <c r="E15" s="92"/>
      <c r="F15" s="92"/>
    </row>
    <row r="16" spans="1:6" s="95" customFormat="1">
      <c r="E16" s="92"/>
      <c r="F16" s="92"/>
    </row>
    <row r="17" spans="3:6" s="95" customFormat="1">
      <c r="E17" s="92"/>
      <c r="F17" s="92"/>
    </row>
    <row r="18" spans="3:6" s="95" customFormat="1">
      <c r="C18" s="97">
        <v>290</v>
      </c>
      <c r="D18" s="96" t="e">
        <f>'2.'!#REF!</f>
        <v>#REF!</v>
      </c>
      <c r="E18" s="97" t="s">
        <v>69</v>
      </c>
      <c r="F18" s="97"/>
    </row>
    <row r="20" spans="3:6">
      <c r="C20" s="95" t="s">
        <v>3</v>
      </c>
      <c r="D20" s="92" t="e">
        <f>SUM(D18:D19)</f>
        <v>#REF!</v>
      </c>
      <c r="E20" s="95"/>
    </row>
    <row r="21" spans="3:6">
      <c r="C21" s="95"/>
      <c r="D21" s="95"/>
      <c r="E21" s="95"/>
    </row>
  </sheetData>
  <mergeCells count="4">
    <mergeCell ref="A6:E6"/>
    <mergeCell ref="A7:E7"/>
    <mergeCell ref="A4:E4"/>
    <mergeCell ref="A3:E3"/>
  </mergeCells>
  <phoneticPr fontId="2" type="noConversion"/>
  <printOptions horizontalCentered="1"/>
  <pageMargins left="0.59055118110236227" right="0.19685039370078741" top="0.39370078740157483" bottom="0.39370078740157483" header="0.51181102362204722" footer="0.51181102362204722"/>
  <pageSetup paperSize="9" scale="9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24"/>
  <sheetViews>
    <sheetView view="pageBreakPreview" workbookViewId="0">
      <selection activeCell="E9" sqref="E9"/>
    </sheetView>
  </sheetViews>
  <sheetFormatPr defaultColWidth="9.140625" defaultRowHeight="15"/>
  <cols>
    <col min="1" max="1" width="6.7109375" style="50" customWidth="1"/>
    <col min="2" max="2" width="30.5703125" style="50" customWidth="1"/>
    <col min="3" max="3" width="11.42578125" style="50" customWidth="1"/>
    <col min="4" max="4" width="13.7109375" style="50" customWidth="1"/>
    <col min="5" max="5" width="16.28515625" style="50" customWidth="1"/>
    <col min="6" max="6" width="14" style="50" customWidth="1"/>
    <col min="7" max="16384" width="9.140625" style="50"/>
  </cols>
  <sheetData>
    <row r="1" spans="1:8">
      <c r="F1" s="51" t="s">
        <v>141</v>
      </c>
    </row>
    <row r="2" spans="1:8">
      <c r="F2" s="51"/>
    </row>
    <row r="3" spans="1:8">
      <c r="A3" s="366" t="s">
        <v>142</v>
      </c>
      <c r="B3" s="366"/>
      <c r="C3" s="366"/>
      <c r="D3" s="366"/>
      <c r="E3" s="366"/>
      <c r="F3" s="366"/>
    </row>
    <row r="4" spans="1:8">
      <c r="A4" s="60"/>
    </row>
    <row r="5" spans="1:8" s="69" customFormat="1" ht="69.75" customHeight="1">
      <c r="A5" s="68" t="s">
        <v>31</v>
      </c>
      <c r="B5" s="68" t="s">
        <v>41</v>
      </c>
      <c r="C5" s="68" t="s">
        <v>74</v>
      </c>
      <c r="D5" s="68" t="s">
        <v>75</v>
      </c>
      <c r="E5" s="68" t="s">
        <v>76</v>
      </c>
      <c r="F5" s="68" t="s">
        <v>77</v>
      </c>
    </row>
    <row r="6" spans="1:8" s="84" customFormat="1" ht="14.25" customHeight="1">
      <c r="A6" s="83">
        <v>1</v>
      </c>
      <c r="B6" s="83">
        <v>2</v>
      </c>
      <c r="C6" s="83">
        <v>3</v>
      </c>
      <c r="D6" s="83">
        <v>4</v>
      </c>
      <c r="E6" s="83">
        <v>5</v>
      </c>
      <c r="F6" s="83">
        <v>6</v>
      </c>
    </row>
    <row r="7" spans="1:8" ht="25.5" customHeight="1">
      <c r="A7" s="54">
        <v>1</v>
      </c>
      <c r="B7" s="192" t="s">
        <v>234</v>
      </c>
      <c r="C7" s="54">
        <v>1</v>
      </c>
      <c r="D7" s="54">
        <v>12</v>
      </c>
      <c r="E7" s="172">
        <v>230</v>
      </c>
      <c r="F7" s="172">
        <f>C7*D7*E7</f>
        <v>2760</v>
      </c>
      <c r="G7" s="56"/>
      <c r="H7" s="56"/>
    </row>
    <row r="8" spans="1:8" ht="32.25" customHeight="1">
      <c r="A8" s="54">
        <v>2</v>
      </c>
      <c r="B8" s="186" t="s">
        <v>235</v>
      </c>
      <c r="C8" s="54">
        <v>1</v>
      </c>
      <c r="D8" s="54">
        <v>12</v>
      </c>
      <c r="E8" s="172">
        <v>2100</v>
      </c>
      <c r="F8" s="172">
        <f>E8*D8</f>
        <v>25200</v>
      </c>
      <c r="G8" s="56"/>
      <c r="H8" s="56"/>
    </row>
    <row r="9" spans="1:8" ht="32.25" customHeight="1">
      <c r="A9" s="54">
        <v>3</v>
      </c>
      <c r="B9" s="186"/>
      <c r="C9" s="54"/>
      <c r="D9" s="54"/>
      <c r="E9" s="172"/>
      <c r="F9" s="172"/>
      <c r="G9" s="56"/>
      <c r="H9" s="56"/>
    </row>
    <row r="10" spans="1:8">
      <c r="A10" s="54"/>
      <c r="B10" s="57" t="s">
        <v>39</v>
      </c>
      <c r="C10" s="54" t="s">
        <v>40</v>
      </c>
      <c r="D10" s="54" t="s">
        <v>40</v>
      </c>
      <c r="E10" s="54" t="s">
        <v>40</v>
      </c>
      <c r="F10" s="55">
        <f>SUM(F7:F8)</f>
        <v>27960</v>
      </c>
      <c r="G10" s="56"/>
      <c r="H10" s="56"/>
    </row>
    <row r="11" spans="1:8">
      <c r="F11" s="56"/>
      <c r="G11" s="56"/>
      <c r="H11" s="56"/>
    </row>
    <row r="12" spans="1:8">
      <c r="F12" s="56"/>
      <c r="G12" s="56"/>
      <c r="H12" s="56"/>
    </row>
    <row r="13" spans="1:8" s="99" customFormat="1">
      <c r="A13" s="94" t="s">
        <v>158</v>
      </c>
      <c r="F13" s="100"/>
      <c r="G13" s="100"/>
      <c r="H13" s="100"/>
    </row>
    <row r="14" spans="1:8" s="99" customFormat="1">
      <c r="F14" s="100"/>
      <c r="G14" s="100"/>
      <c r="H14" s="100"/>
    </row>
    <row r="15" spans="1:8" s="99" customFormat="1">
      <c r="F15" s="100"/>
      <c r="G15" s="100"/>
      <c r="H15" s="100"/>
    </row>
    <row r="16" spans="1:8" s="99" customFormat="1">
      <c r="D16" s="98"/>
      <c r="E16" s="98" t="s">
        <v>165</v>
      </c>
      <c r="F16" s="107" t="e">
        <f>'2.'!#REF!</f>
        <v>#REF!</v>
      </c>
      <c r="G16" s="107" t="s">
        <v>166</v>
      </c>
      <c r="H16" s="100"/>
    </row>
    <row r="17" spans="5:9">
      <c r="E17" s="114"/>
      <c r="F17" s="106" t="e">
        <f>'2.'!#REF!</f>
        <v>#REF!</v>
      </c>
      <c r="G17" s="106" t="s">
        <v>69</v>
      </c>
      <c r="H17" s="58"/>
      <c r="I17" s="66"/>
    </row>
    <row r="18" spans="5:9">
      <c r="E18" s="114"/>
      <c r="F18" s="106"/>
      <c r="G18" s="106"/>
      <c r="H18" s="67"/>
      <c r="I18" s="66"/>
    </row>
    <row r="19" spans="5:9">
      <c r="E19" s="114"/>
      <c r="F19" s="106"/>
      <c r="G19" s="106"/>
      <c r="H19" s="67"/>
      <c r="I19" s="66"/>
    </row>
    <row r="20" spans="5:9">
      <c r="E20" s="114" t="s">
        <v>3</v>
      </c>
      <c r="F20" s="106" t="e">
        <f>SUM(F16:F19)</f>
        <v>#REF!</v>
      </c>
      <c r="G20" s="106"/>
      <c r="H20" s="67"/>
      <c r="I20" s="66"/>
    </row>
    <row r="21" spans="5:9">
      <c r="F21" s="56"/>
      <c r="G21" s="56"/>
      <c r="H21" s="56"/>
    </row>
    <row r="22" spans="5:9">
      <c r="F22" s="56"/>
      <c r="G22" s="56"/>
      <c r="H22" s="56"/>
    </row>
    <row r="23" spans="5:9">
      <c r="F23" s="56"/>
      <c r="G23" s="56"/>
      <c r="H23" s="56"/>
    </row>
    <row r="24" spans="5:9">
      <c r="F24" s="56"/>
      <c r="G24" s="56"/>
      <c r="H24" s="56"/>
    </row>
  </sheetData>
  <mergeCells count="1">
    <mergeCell ref="A3:F3"/>
  </mergeCells>
  <phoneticPr fontId="2" type="noConversion"/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13"/>
  <sheetViews>
    <sheetView view="pageBreakPreview" workbookViewId="0">
      <selection activeCell="E7" sqref="E7"/>
    </sheetView>
  </sheetViews>
  <sheetFormatPr defaultColWidth="9.140625" defaultRowHeight="15"/>
  <cols>
    <col min="1" max="5" width="17.7109375" style="50" customWidth="1"/>
    <col min="6" max="16384" width="9.140625" style="50"/>
  </cols>
  <sheetData>
    <row r="1" spans="1:6">
      <c r="E1" s="51" t="s">
        <v>144</v>
      </c>
    </row>
    <row r="2" spans="1:6">
      <c r="E2" s="51"/>
    </row>
    <row r="3" spans="1:6">
      <c r="A3" s="366" t="s">
        <v>143</v>
      </c>
      <c r="B3" s="366"/>
      <c r="C3" s="366"/>
      <c r="D3" s="366"/>
      <c r="E3" s="366"/>
    </row>
    <row r="4" spans="1:6">
      <c r="A4" s="60"/>
    </row>
    <row r="5" spans="1:6" s="69" customFormat="1" ht="69.75" customHeight="1">
      <c r="A5" s="68" t="s">
        <v>31</v>
      </c>
      <c r="B5" s="68" t="s">
        <v>41</v>
      </c>
      <c r="C5" s="68" t="s">
        <v>78</v>
      </c>
      <c r="D5" s="68" t="s">
        <v>79</v>
      </c>
      <c r="E5" s="68" t="s">
        <v>80</v>
      </c>
    </row>
    <row r="6" spans="1:6" s="84" customFormat="1" ht="12">
      <c r="A6" s="83">
        <v>1</v>
      </c>
      <c r="B6" s="83">
        <v>2</v>
      </c>
      <c r="C6" s="83">
        <v>3</v>
      </c>
      <c r="D6" s="83">
        <v>4</v>
      </c>
      <c r="E6" s="83">
        <v>5</v>
      </c>
    </row>
    <row r="7" spans="1:6" ht="30">
      <c r="A7" s="54">
        <v>1</v>
      </c>
      <c r="B7" s="54" t="s">
        <v>332</v>
      </c>
      <c r="C7" s="54">
        <v>5</v>
      </c>
      <c r="D7" s="54">
        <v>600</v>
      </c>
      <c r="E7" s="55">
        <f>C7*D7</f>
        <v>3000</v>
      </c>
      <c r="F7" s="56"/>
    </row>
    <row r="8" spans="1:6">
      <c r="A8" s="54"/>
      <c r="B8" s="54"/>
      <c r="C8" s="54"/>
      <c r="D8" s="54"/>
      <c r="E8" s="55"/>
      <c r="F8" s="56"/>
    </row>
    <row r="9" spans="1:6">
      <c r="A9" s="54"/>
      <c r="B9" s="57" t="s">
        <v>39</v>
      </c>
      <c r="C9" s="54">
        <f>C7</f>
        <v>5</v>
      </c>
      <c r="D9" s="54">
        <f>D7</f>
        <v>600</v>
      </c>
      <c r="E9" s="55">
        <f>E7</f>
        <v>3000</v>
      </c>
      <c r="F9" s="56"/>
    </row>
    <row r="10" spans="1:6">
      <c r="E10" s="56"/>
      <c r="F10" s="56"/>
    </row>
    <row r="11" spans="1:6">
      <c r="E11" s="56"/>
      <c r="F11" s="56"/>
    </row>
    <row r="12" spans="1:6">
      <c r="E12" s="56"/>
      <c r="F12" s="56"/>
    </row>
    <row r="13" spans="1:6" s="99" customFormat="1">
      <c r="A13" s="98" t="s">
        <v>164</v>
      </c>
      <c r="E13" s="100"/>
      <c r="F13" s="100"/>
    </row>
  </sheetData>
  <mergeCells count="1">
    <mergeCell ref="A3:E3"/>
  </mergeCells>
  <phoneticPr fontId="2" type="noConversion"/>
  <pageMargins left="0.59055118110236227" right="0.19685039370078741" top="0.39370078740157483" bottom="0.39370078740157483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92D050"/>
  </sheetPr>
  <dimension ref="A1:H21"/>
  <sheetViews>
    <sheetView view="pageBreakPreview" workbookViewId="0">
      <selection activeCell="I9" sqref="I9"/>
    </sheetView>
  </sheetViews>
  <sheetFormatPr defaultColWidth="9.140625" defaultRowHeight="15"/>
  <cols>
    <col min="1" max="1" width="6.7109375" style="50" customWidth="1"/>
    <col min="2" max="2" width="26" style="50" customWidth="1"/>
    <col min="3" max="3" width="15" style="50" customWidth="1"/>
    <col min="4" max="4" width="17.140625" style="50" customWidth="1"/>
    <col min="5" max="6" width="15" style="50" customWidth="1"/>
    <col min="7" max="7" width="9.140625" style="50"/>
    <col min="8" max="8" width="18.28515625" style="50" customWidth="1"/>
    <col min="9" max="16384" width="9.140625" style="50"/>
  </cols>
  <sheetData>
    <row r="1" spans="1:8">
      <c r="F1" s="51" t="s">
        <v>146</v>
      </c>
    </row>
    <row r="2" spans="1:8">
      <c r="F2" s="51"/>
    </row>
    <row r="3" spans="1:8">
      <c r="A3" s="366" t="s">
        <v>145</v>
      </c>
      <c r="B3" s="366"/>
      <c r="C3" s="366"/>
      <c r="D3" s="366"/>
      <c r="E3" s="366"/>
      <c r="F3" s="366"/>
    </row>
    <row r="6" spans="1:8" s="53" customFormat="1" ht="77.25" customHeight="1">
      <c r="A6" s="52" t="s">
        <v>31</v>
      </c>
      <c r="B6" s="52" t="s">
        <v>0</v>
      </c>
      <c r="C6" s="52" t="s">
        <v>81</v>
      </c>
      <c r="D6" s="52" t="s">
        <v>82</v>
      </c>
      <c r="E6" s="52" t="s">
        <v>83</v>
      </c>
      <c r="F6" s="52" t="s">
        <v>84</v>
      </c>
    </row>
    <row r="7" spans="1:8" s="78" customFormat="1" ht="12">
      <c r="A7" s="77">
        <v>1</v>
      </c>
      <c r="B7" s="77">
        <v>2</v>
      </c>
      <c r="C7" s="77">
        <v>4</v>
      </c>
      <c r="D7" s="77">
        <v>5</v>
      </c>
      <c r="E7" s="77">
        <v>6</v>
      </c>
      <c r="F7" s="77">
        <v>6</v>
      </c>
    </row>
    <row r="8" spans="1:8" ht="23.25" customHeight="1">
      <c r="A8" s="174">
        <v>1</v>
      </c>
      <c r="B8" s="186" t="s">
        <v>93</v>
      </c>
      <c r="C8" s="172"/>
      <c r="D8" s="172"/>
      <c r="E8" s="54">
        <v>1.04</v>
      </c>
      <c r="F8" s="255">
        <f>C8*(D8*E8)</f>
        <v>0</v>
      </c>
      <c r="G8" s="56"/>
      <c r="H8" s="56"/>
    </row>
    <row r="9" spans="1:8" ht="22.5" customHeight="1">
      <c r="A9" s="174">
        <v>2</v>
      </c>
      <c r="B9" s="186" t="s">
        <v>94</v>
      </c>
      <c r="C9" s="172"/>
      <c r="D9" s="172"/>
      <c r="E9" s="54">
        <v>1.04</v>
      </c>
      <c r="F9" s="255">
        <f t="shared" ref="F9:F11" si="0">C9*(D9*E9)</f>
        <v>0</v>
      </c>
      <c r="G9" s="56"/>
    </row>
    <row r="10" spans="1:8" ht="22.5" customHeight="1">
      <c r="A10" s="268">
        <v>3</v>
      </c>
      <c r="B10" s="186" t="s">
        <v>315</v>
      </c>
      <c r="C10" s="172"/>
      <c r="D10" s="172"/>
      <c r="E10" s="54">
        <v>1.04</v>
      </c>
      <c r="F10" s="255">
        <f t="shared" si="0"/>
        <v>0</v>
      </c>
      <c r="G10" s="56"/>
    </row>
    <row r="11" spans="1:8" ht="21" customHeight="1">
      <c r="A11" s="174">
        <v>4</v>
      </c>
      <c r="B11" s="186" t="s">
        <v>316</v>
      </c>
      <c r="C11" s="172"/>
      <c r="D11" s="172"/>
      <c r="E11" s="54">
        <v>1.04</v>
      </c>
      <c r="F11" s="255">
        <f t="shared" si="0"/>
        <v>0</v>
      </c>
      <c r="G11" s="56"/>
    </row>
    <row r="12" spans="1:8">
      <c r="A12" s="54"/>
      <c r="B12" s="57" t="s">
        <v>39</v>
      </c>
      <c r="C12" s="54" t="s">
        <v>40</v>
      </c>
      <c r="D12" s="54" t="s">
        <v>40</v>
      </c>
      <c r="E12" s="54" t="s">
        <v>40</v>
      </c>
      <c r="F12" s="256">
        <f>F8+F9+F11+F10</f>
        <v>0</v>
      </c>
      <c r="G12" s="56"/>
      <c r="H12" s="56"/>
    </row>
    <row r="13" spans="1:8">
      <c r="A13" s="79"/>
      <c r="B13" s="80"/>
      <c r="C13" s="79"/>
      <c r="D13" s="79"/>
      <c r="E13" s="79"/>
      <c r="F13" s="81"/>
      <c r="G13" s="56"/>
      <c r="H13" s="56"/>
    </row>
    <row r="14" spans="1:8" s="99" customFormat="1">
      <c r="A14" s="94" t="s">
        <v>158</v>
      </c>
      <c r="B14" s="103"/>
      <c r="C14" s="104"/>
      <c r="D14" s="104"/>
      <c r="E14" s="104"/>
      <c r="F14" s="105"/>
      <c r="G14" s="100"/>
      <c r="H14" s="100"/>
    </row>
    <row r="15" spans="1:8" s="99" customFormat="1">
      <c r="A15" s="104"/>
      <c r="B15" s="103"/>
      <c r="C15" s="104"/>
      <c r="D15" s="104"/>
      <c r="E15" s="104"/>
      <c r="F15" s="105"/>
      <c r="G15" s="100"/>
      <c r="H15" s="100"/>
    </row>
    <row r="16" spans="1:8" s="99" customFormat="1">
      <c r="F16" s="100"/>
      <c r="G16" s="100"/>
      <c r="H16" s="100"/>
    </row>
    <row r="17" spans="4:8" s="99" customFormat="1">
      <c r="F17" s="100"/>
      <c r="G17" s="100"/>
      <c r="H17" s="100"/>
    </row>
    <row r="18" spans="4:8" s="99" customFormat="1">
      <c r="D18" s="106" t="s">
        <v>102</v>
      </c>
      <c r="E18" s="106" t="s">
        <v>95</v>
      </c>
      <c r="F18" s="106" t="e">
        <f>'2.'!#REF!</f>
        <v>#REF!</v>
      </c>
      <c r="G18" s="100"/>
      <c r="H18" s="100"/>
    </row>
    <row r="19" spans="4:8">
      <c r="F19" s="56"/>
      <c r="G19" s="56"/>
      <c r="H19" s="56"/>
    </row>
    <row r="20" spans="4:8">
      <c r="D20" s="59"/>
    </row>
    <row r="21" spans="4:8">
      <c r="D21" s="98" t="s">
        <v>3</v>
      </c>
      <c r="E21" s="98"/>
      <c r="F21" s="107" t="e">
        <f>SUM(F18:F20)</f>
        <v>#REF!</v>
      </c>
    </row>
  </sheetData>
  <mergeCells count="1">
    <mergeCell ref="A3:F3"/>
  </mergeCells>
  <phoneticPr fontId="2" type="noConversion"/>
  <printOptions horizontalCentered="1"/>
  <pageMargins left="0.59055118110236227" right="0.39370078740157483" top="0.39370078740157483" bottom="0.39370078740157483" header="0.51181102362204722" footer="0.51181102362204722"/>
  <pageSetup paperSize="9" scale="9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E13"/>
  <sheetViews>
    <sheetView view="pageBreakPreview" workbookViewId="0">
      <selection activeCell="H8" sqref="H8"/>
    </sheetView>
  </sheetViews>
  <sheetFormatPr defaultRowHeight="12.75"/>
  <cols>
    <col min="1" max="1" width="9.28515625" customWidth="1"/>
    <col min="2" max="5" width="21.85546875" customWidth="1"/>
  </cols>
  <sheetData>
    <row r="1" spans="1:5" ht="15">
      <c r="E1" s="30" t="s">
        <v>148</v>
      </c>
    </row>
    <row r="2" spans="1:5" ht="15">
      <c r="E2" s="30"/>
    </row>
    <row r="3" spans="1:5" ht="15">
      <c r="A3" s="287" t="s">
        <v>147</v>
      </c>
      <c r="B3" s="287"/>
      <c r="C3" s="287"/>
      <c r="D3" s="287"/>
      <c r="E3" s="287"/>
    </row>
    <row r="5" spans="1:5" s="70" customFormat="1" ht="66" customHeight="1">
      <c r="A5" s="32" t="s">
        <v>31</v>
      </c>
      <c r="B5" s="32" t="s">
        <v>0</v>
      </c>
      <c r="C5" s="32" t="s">
        <v>85</v>
      </c>
      <c r="D5" s="32" t="s">
        <v>86</v>
      </c>
      <c r="E5" s="32" t="s">
        <v>87</v>
      </c>
    </row>
    <row r="6" spans="1:5" s="76" customFormat="1" ht="18" customHeight="1">
      <c r="A6" s="35">
        <v>1</v>
      </c>
      <c r="B6" s="35">
        <v>2</v>
      </c>
      <c r="C6" s="35">
        <v>3</v>
      </c>
      <c r="D6" s="35">
        <v>4</v>
      </c>
      <c r="E6" s="35">
        <v>5</v>
      </c>
    </row>
    <row r="7" spans="1:5" ht="15">
      <c r="A7" s="11"/>
      <c r="B7" s="11"/>
      <c r="C7" s="11"/>
      <c r="D7" s="11"/>
      <c r="E7" s="11"/>
    </row>
    <row r="8" spans="1:5" ht="15">
      <c r="A8" s="11"/>
      <c r="B8" s="11"/>
      <c r="C8" s="11"/>
      <c r="D8" s="11"/>
      <c r="E8" s="11"/>
    </row>
    <row r="9" spans="1:5" ht="15">
      <c r="A9" s="11"/>
      <c r="B9" s="13" t="s">
        <v>39</v>
      </c>
      <c r="C9" s="11" t="s">
        <v>40</v>
      </c>
      <c r="D9" s="11" t="s">
        <v>40</v>
      </c>
      <c r="E9" s="11" t="s">
        <v>40</v>
      </c>
    </row>
    <row r="13" spans="1:5" s="108" customFormat="1" ht="14.25">
      <c r="A13" s="98" t="s">
        <v>164</v>
      </c>
    </row>
  </sheetData>
  <mergeCells count="1">
    <mergeCell ref="A3:E3"/>
  </mergeCells>
  <phoneticPr fontId="2" type="noConversion"/>
  <pageMargins left="0.59055118110236227" right="0.19685039370078741" top="0.19685039370078741" bottom="0.19685039370078741" header="0.51181102362204722" footer="0.51181102362204722"/>
  <pageSetup paperSize="9" scale="9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G36"/>
  <sheetViews>
    <sheetView view="pageBreakPreview" workbookViewId="0">
      <selection activeCell="D6" sqref="D6"/>
    </sheetView>
  </sheetViews>
  <sheetFormatPr defaultRowHeight="12.75"/>
  <cols>
    <col min="2" max="2" width="29.7109375" style="218" customWidth="1"/>
    <col min="3" max="3" width="22.140625" customWidth="1"/>
    <col min="4" max="5" width="17.5703125" customWidth="1"/>
    <col min="6" max="6" width="18.42578125" customWidth="1"/>
    <col min="7" max="7" width="10.140625" bestFit="1" customWidth="1"/>
  </cols>
  <sheetData>
    <row r="1" spans="1:7" ht="15">
      <c r="E1" s="30" t="s">
        <v>150</v>
      </c>
    </row>
    <row r="2" spans="1:7" ht="15">
      <c r="E2" s="30"/>
    </row>
    <row r="3" spans="1:7" ht="15">
      <c r="A3" s="287" t="s">
        <v>149</v>
      </c>
      <c r="B3" s="287"/>
      <c r="C3" s="287"/>
      <c r="D3" s="287"/>
      <c r="E3" s="287"/>
    </row>
    <row r="4" spans="1:7" ht="15">
      <c r="A4" s="287" t="s">
        <v>88</v>
      </c>
      <c r="B4" s="287"/>
      <c r="C4" s="287"/>
      <c r="D4" s="287"/>
      <c r="E4" s="287"/>
    </row>
    <row r="5" spans="1:7" ht="15">
      <c r="A5" s="3"/>
    </row>
    <row r="6" spans="1:7" s="75" customFormat="1" ht="54.75" customHeight="1">
      <c r="A6" s="32" t="s">
        <v>31</v>
      </c>
      <c r="B6" s="39" t="s">
        <v>41</v>
      </c>
      <c r="C6" s="32" t="s">
        <v>89</v>
      </c>
      <c r="D6" s="32" t="s">
        <v>90</v>
      </c>
      <c r="E6" s="32" t="s">
        <v>91</v>
      </c>
    </row>
    <row r="7" spans="1:7" s="71" customFormat="1" ht="12">
      <c r="A7" s="34">
        <v>1</v>
      </c>
      <c r="B7" s="219">
        <v>2</v>
      </c>
      <c r="C7" s="34">
        <v>3</v>
      </c>
      <c r="D7" s="34">
        <v>4</v>
      </c>
      <c r="E7" s="34">
        <v>5</v>
      </c>
    </row>
    <row r="8" spans="1:7" ht="43.5" hidden="1" customHeight="1">
      <c r="A8" s="190">
        <v>1</v>
      </c>
      <c r="B8" s="220" t="s">
        <v>231</v>
      </c>
      <c r="C8" s="193"/>
      <c r="D8" s="35"/>
      <c r="E8" s="187"/>
      <c r="F8" s="12"/>
      <c r="G8" s="12"/>
    </row>
    <row r="9" spans="1:7" ht="43.5" hidden="1" customHeight="1">
      <c r="A9" s="190">
        <f>A8+1</f>
        <v>2</v>
      </c>
      <c r="B9" s="220" t="s">
        <v>231</v>
      </c>
      <c r="C9" s="193"/>
      <c r="D9" s="35"/>
      <c r="E9" s="187"/>
      <c r="F9" s="12"/>
      <c r="G9" s="12"/>
    </row>
    <row r="10" spans="1:7" ht="43.5" hidden="1" customHeight="1">
      <c r="A10" s="190">
        <f>A9+1</f>
        <v>3</v>
      </c>
      <c r="B10" s="220" t="s">
        <v>266</v>
      </c>
      <c r="C10" s="193"/>
      <c r="D10" s="35"/>
      <c r="E10" s="187"/>
      <c r="F10" s="12"/>
      <c r="G10" s="12"/>
    </row>
    <row r="11" spans="1:7" ht="43.5" hidden="1" customHeight="1">
      <c r="A11" s="190">
        <f>A10+1</f>
        <v>4</v>
      </c>
      <c r="B11" s="220" t="s">
        <v>321</v>
      </c>
      <c r="C11" s="193"/>
      <c r="D11" s="35"/>
      <c r="E11" s="187"/>
      <c r="F11" s="12"/>
      <c r="G11" s="12"/>
    </row>
    <row r="12" spans="1:7" ht="43.5" hidden="1" customHeight="1">
      <c r="A12" s="190">
        <f>A11+1</f>
        <v>5</v>
      </c>
      <c r="B12" s="220" t="s">
        <v>322</v>
      </c>
      <c r="C12" s="193"/>
      <c r="D12" s="35"/>
      <c r="E12" s="187"/>
      <c r="F12" s="12"/>
      <c r="G12" s="12"/>
    </row>
    <row r="13" spans="1:7" ht="15" hidden="1">
      <c r="A13" s="176"/>
      <c r="B13" s="189"/>
      <c r="C13" s="180" t="s">
        <v>225</v>
      </c>
      <c r="D13" s="181"/>
      <c r="E13" s="188">
        <f>SUM(E8:E12)</f>
        <v>0</v>
      </c>
      <c r="F13" s="12"/>
      <c r="G13" s="12"/>
    </row>
    <row r="14" spans="1:7" ht="38.25">
      <c r="A14" s="32" t="s">
        <v>31</v>
      </c>
      <c r="B14" s="39" t="s">
        <v>41</v>
      </c>
      <c r="C14" s="177" t="s">
        <v>226</v>
      </c>
      <c r="D14" s="177" t="s">
        <v>227</v>
      </c>
      <c r="E14" s="32" t="s">
        <v>91</v>
      </c>
      <c r="F14" s="12"/>
      <c r="G14" s="12"/>
    </row>
    <row r="15" spans="1:7" ht="15">
      <c r="A15" s="34"/>
      <c r="B15" s="221" t="s">
        <v>229</v>
      </c>
      <c r="C15" s="178"/>
      <c r="D15" s="187"/>
      <c r="E15" s="187">
        <f>C15*D15</f>
        <v>0</v>
      </c>
      <c r="F15" s="12"/>
      <c r="G15" s="12"/>
    </row>
    <row r="16" spans="1:7" ht="15">
      <c r="A16" s="34"/>
      <c r="B16" s="220" t="s">
        <v>323</v>
      </c>
      <c r="C16" s="178">
        <v>6</v>
      </c>
      <c r="D16" s="187">
        <v>350</v>
      </c>
      <c r="E16" s="187">
        <f>C16*D16</f>
        <v>2100</v>
      </c>
      <c r="F16" s="12"/>
      <c r="G16" s="12"/>
    </row>
    <row r="17" spans="1:7" ht="15" hidden="1">
      <c r="A17" s="34"/>
      <c r="B17" s="220" t="s">
        <v>232</v>
      </c>
      <c r="C17" s="178"/>
      <c r="D17" s="187"/>
      <c r="E17" s="187">
        <f>C17*D17</f>
        <v>0</v>
      </c>
      <c r="F17" s="12"/>
      <c r="G17" s="12"/>
    </row>
    <row r="18" spans="1:7" ht="24" hidden="1">
      <c r="A18" s="34"/>
      <c r="B18" s="221" t="s">
        <v>305</v>
      </c>
      <c r="C18" s="178"/>
      <c r="D18" s="187"/>
      <c r="E18" s="187">
        <f>C18*D18</f>
        <v>0</v>
      </c>
      <c r="F18" s="12"/>
      <c r="G18" s="12"/>
    </row>
    <row r="19" spans="1:7" ht="24" hidden="1">
      <c r="A19" s="34"/>
      <c r="B19" s="221" t="s">
        <v>305</v>
      </c>
      <c r="C19" s="178"/>
      <c r="D19" s="187"/>
      <c r="E19" s="187">
        <f>C19*D19</f>
        <v>0</v>
      </c>
      <c r="F19" s="12"/>
      <c r="G19" s="12"/>
    </row>
    <row r="20" spans="1:7" ht="15">
      <c r="A20" s="176"/>
      <c r="B20" s="189"/>
      <c r="C20" s="181" t="s">
        <v>228</v>
      </c>
      <c r="D20" s="188"/>
      <c r="E20" s="188">
        <f>SUM(E15:E19)</f>
        <v>2100</v>
      </c>
      <c r="F20" s="12"/>
      <c r="G20" s="12"/>
    </row>
    <row r="21" spans="1:7" ht="15">
      <c r="A21" s="11"/>
      <c r="B21" s="26" t="s">
        <v>39</v>
      </c>
      <c r="C21" s="11" t="s">
        <v>40</v>
      </c>
      <c r="D21" s="11" t="s">
        <v>40</v>
      </c>
      <c r="E21" s="48">
        <f>E13+E20</f>
        <v>2100</v>
      </c>
      <c r="F21" s="12"/>
      <c r="G21" s="12"/>
    </row>
    <row r="22" spans="1:7">
      <c r="E22" s="15"/>
      <c r="F22" s="12"/>
      <c r="G22" s="12"/>
    </row>
    <row r="23" spans="1:7">
      <c r="E23" s="15"/>
      <c r="F23" s="12"/>
      <c r="G23" s="12"/>
    </row>
    <row r="24" spans="1:7">
      <c r="E24" s="15"/>
      <c r="F24" s="12"/>
      <c r="G24" s="12"/>
    </row>
    <row r="25" spans="1:7" s="113" customFormat="1" ht="14.25">
      <c r="A25" s="94" t="s">
        <v>158</v>
      </c>
      <c r="B25" s="222"/>
      <c r="E25" s="109"/>
      <c r="F25" s="109"/>
      <c r="G25" s="109"/>
    </row>
    <row r="26" spans="1:7" s="113" customFormat="1">
      <c r="B26" s="222"/>
      <c r="E26" s="109"/>
      <c r="F26" s="109"/>
      <c r="G26" s="109"/>
    </row>
    <row r="27" spans="1:7" s="113" customFormat="1">
      <c r="B27" s="222"/>
      <c r="E27" s="109"/>
      <c r="F27" s="109"/>
      <c r="G27" s="109"/>
    </row>
    <row r="28" spans="1:7" s="113" customFormat="1">
      <c r="B28" s="222"/>
      <c r="D28" s="111" t="s">
        <v>101</v>
      </c>
      <c r="E28" s="112" t="e">
        <f>'2.'!#REF!</f>
        <v>#REF!</v>
      </c>
      <c r="F28" s="112" t="s">
        <v>92</v>
      </c>
      <c r="G28" s="109">
        <f>SUM(E8:E10)+E15</f>
        <v>0</v>
      </c>
    </row>
    <row r="29" spans="1:7" s="113" customFormat="1">
      <c r="B29" s="222"/>
      <c r="D29" s="111"/>
      <c r="E29" s="112" t="e">
        <f>'2.'!#REF!</f>
        <v>#REF!</v>
      </c>
      <c r="F29" s="112" t="s">
        <v>69</v>
      </c>
      <c r="G29" s="109">
        <f>E11</f>
        <v>0</v>
      </c>
    </row>
    <row r="30" spans="1:7">
      <c r="D30" s="72"/>
      <c r="E30" s="73"/>
      <c r="F30" s="74"/>
      <c r="G30" s="12"/>
    </row>
    <row r="31" spans="1:7">
      <c r="E31" s="15"/>
      <c r="F31" s="12"/>
      <c r="G31" s="12"/>
    </row>
    <row r="32" spans="1:7" ht="14.25">
      <c r="D32" s="18"/>
      <c r="E32" s="15"/>
      <c r="F32" s="12"/>
      <c r="G32" s="12"/>
    </row>
    <row r="33" spans="4:7">
      <c r="D33" s="108" t="s">
        <v>3</v>
      </c>
      <c r="E33" s="109" t="e">
        <f>SUM(E28:E32)</f>
        <v>#REF!</v>
      </c>
      <c r="F33" s="12"/>
      <c r="G33" s="12"/>
    </row>
    <row r="34" spans="4:7">
      <c r="E34" s="15"/>
      <c r="F34" s="12"/>
      <c r="G34" s="12"/>
    </row>
    <row r="35" spans="4:7">
      <c r="E35" s="15"/>
      <c r="F35" s="12"/>
      <c r="G35" s="12"/>
    </row>
    <row r="36" spans="4:7">
      <c r="E36" s="15"/>
      <c r="F36" s="12"/>
      <c r="G36" s="12"/>
    </row>
  </sheetData>
  <mergeCells count="2">
    <mergeCell ref="A3:E3"/>
    <mergeCell ref="A4:E4"/>
  </mergeCells>
  <phoneticPr fontId="2" type="noConversion"/>
  <pageMargins left="0.59055118110236227" right="0.19685039370078741" top="0.19685039370078741" bottom="0.19685039370078741" header="0.51181102362204722" footer="0.51181102362204722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X29"/>
  <sheetViews>
    <sheetView view="pageBreakPreview" topLeftCell="A14" zoomScaleSheetLayoutView="100" workbookViewId="0">
      <selection activeCell="CX22" sqref="CX22"/>
    </sheetView>
  </sheetViews>
  <sheetFormatPr defaultRowHeight="15"/>
  <cols>
    <col min="1" max="128" width="0.85546875" style="2" customWidth="1"/>
  </cols>
  <sheetData>
    <row r="1" spans="1:128" s="2" customFormat="1" ht="3" customHeight="1"/>
    <row r="2" spans="1:128" s="167" customFormat="1" ht="24.75" customHeight="1">
      <c r="A2" s="321" t="s">
        <v>216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  <c r="AC2" s="321"/>
      <c r="AD2" s="321"/>
      <c r="AE2" s="321"/>
      <c r="AF2" s="321"/>
      <c r="AG2" s="321"/>
      <c r="AH2" s="321"/>
      <c r="AI2" s="321"/>
      <c r="AJ2" s="321"/>
      <c r="AK2" s="321"/>
      <c r="AL2" s="321"/>
      <c r="AM2" s="321"/>
      <c r="AN2" s="321"/>
      <c r="AO2" s="321"/>
      <c r="AP2" s="321"/>
      <c r="AQ2" s="321"/>
      <c r="AR2" s="321"/>
      <c r="AS2" s="321"/>
      <c r="AT2" s="321"/>
      <c r="AU2" s="321"/>
      <c r="AV2" s="321"/>
      <c r="AW2" s="321"/>
      <c r="AX2" s="321"/>
      <c r="AY2" s="321"/>
      <c r="AZ2" s="321"/>
      <c r="BA2" s="321"/>
      <c r="BB2" s="321"/>
      <c r="BC2" s="321"/>
      <c r="BD2" s="321"/>
      <c r="BE2" s="321"/>
      <c r="BF2" s="321"/>
      <c r="BG2" s="321"/>
      <c r="BH2" s="321"/>
      <c r="BI2" s="321"/>
      <c r="BJ2" s="321"/>
      <c r="BK2" s="321"/>
      <c r="BL2" s="321"/>
      <c r="BM2" s="321"/>
      <c r="BN2" s="321"/>
      <c r="BO2" s="321"/>
      <c r="BP2" s="321"/>
      <c r="BQ2" s="321"/>
      <c r="BR2" s="321"/>
      <c r="BS2" s="321"/>
      <c r="BT2" s="321"/>
      <c r="BU2" s="321"/>
      <c r="BV2" s="321"/>
      <c r="BW2" s="321"/>
      <c r="BX2" s="321"/>
      <c r="BY2" s="321"/>
      <c r="BZ2" s="321"/>
      <c r="CA2" s="321"/>
      <c r="CB2" s="321"/>
      <c r="CC2" s="321"/>
      <c r="CD2" s="321"/>
      <c r="CE2" s="321"/>
      <c r="CF2" s="321"/>
      <c r="CG2" s="321"/>
      <c r="CH2" s="321"/>
      <c r="CI2" s="321"/>
      <c r="CJ2" s="321"/>
      <c r="CK2" s="321"/>
      <c r="CL2" s="321"/>
      <c r="CM2" s="321"/>
      <c r="CN2" s="321"/>
      <c r="CO2" s="321"/>
      <c r="CP2" s="321"/>
      <c r="CQ2" s="321"/>
      <c r="CR2" s="321"/>
      <c r="CS2" s="321"/>
      <c r="CT2" s="321"/>
      <c r="CU2" s="321"/>
      <c r="CV2" s="321"/>
      <c r="CW2" s="321"/>
      <c r="CX2" s="321"/>
      <c r="CY2" s="321"/>
      <c r="CZ2" s="321"/>
      <c r="DA2" s="321"/>
      <c r="DB2" s="321"/>
      <c r="DC2" s="321"/>
      <c r="DD2" s="321"/>
      <c r="DE2" s="321"/>
      <c r="DF2" s="321"/>
      <c r="DG2" s="321"/>
      <c r="DH2" s="321"/>
      <c r="DI2" s="321"/>
      <c r="DJ2" s="321"/>
      <c r="DK2" s="321"/>
      <c r="DL2" s="321"/>
      <c r="DM2" s="321"/>
      <c r="DN2" s="321"/>
      <c r="DO2" s="321"/>
      <c r="DP2" s="321"/>
      <c r="DQ2" s="321"/>
      <c r="DR2" s="321"/>
      <c r="DS2" s="321"/>
      <c r="DT2" s="321"/>
      <c r="DU2" s="321"/>
      <c r="DV2" s="321"/>
      <c r="DW2" s="321"/>
      <c r="DX2" s="321"/>
    </row>
    <row r="3" spans="1:128" s="167" customFormat="1" ht="9" customHeight="1">
      <c r="A3" s="195"/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  <c r="AN3" s="195"/>
      <c r="AO3" s="195"/>
      <c r="AP3" s="195"/>
      <c r="AQ3" s="195"/>
      <c r="AR3" s="195"/>
      <c r="AS3" s="195"/>
      <c r="AT3" s="195"/>
      <c r="AU3" s="195"/>
      <c r="AV3" s="195"/>
      <c r="AW3" s="195"/>
      <c r="AX3" s="195"/>
      <c r="AY3" s="195"/>
      <c r="AZ3" s="195"/>
      <c r="BA3" s="195"/>
      <c r="BB3" s="195"/>
      <c r="BC3" s="195"/>
      <c r="BD3" s="195"/>
      <c r="BE3" s="195"/>
      <c r="BF3" s="195"/>
      <c r="BG3" s="195"/>
      <c r="BH3" s="195"/>
      <c r="BI3" s="195"/>
      <c r="BJ3" s="195"/>
      <c r="BK3" s="195"/>
      <c r="BL3" s="195"/>
      <c r="BM3" s="195"/>
      <c r="BN3" s="195"/>
      <c r="BO3" s="195"/>
      <c r="BP3" s="195"/>
      <c r="BQ3" s="195"/>
      <c r="BR3" s="195"/>
      <c r="BS3" s="195"/>
      <c r="BT3" s="195"/>
      <c r="BU3" s="195"/>
      <c r="BV3" s="195"/>
      <c r="BW3" s="195"/>
      <c r="BX3" s="195"/>
      <c r="BY3" s="195"/>
      <c r="BZ3" s="195"/>
      <c r="CA3" s="195"/>
      <c r="CB3" s="195"/>
      <c r="CC3" s="195"/>
      <c r="CD3" s="195"/>
      <c r="CE3" s="195"/>
      <c r="CF3" s="195"/>
      <c r="CG3" s="195"/>
      <c r="CH3" s="195"/>
      <c r="CI3" s="195"/>
      <c r="CJ3" s="195"/>
      <c r="CK3" s="195"/>
      <c r="CL3" s="195"/>
      <c r="CM3" s="195"/>
      <c r="CN3" s="195"/>
      <c r="CO3" s="195"/>
      <c r="CP3" s="195"/>
      <c r="CQ3" s="195"/>
      <c r="CR3" s="195"/>
      <c r="CS3" s="195"/>
      <c r="CT3" s="195"/>
      <c r="CU3" s="195"/>
      <c r="CV3" s="195"/>
      <c r="CW3" s="195"/>
      <c r="CX3" s="195"/>
      <c r="CY3" s="195"/>
      <c r="CZ3" s="195"/>
      <c r="DA3" s="195"/>
      <c r="DB3" s="195"/>
      <c r="DC3" s="195"/>
      <c r="DD3" s="195"/>
      <c r="DE3" s="196"/>
      <c r="DF3" s="196"/>
      <c r="DG3" s="196"/>
      <c r="DH3" s="196"/>
      <c r="DI3" s="196"/>
      <c r="DJ3" s="196"/>
      <c r="DK3" s="196"/>
      <c r="DL3" s="196"/>
      <c r="DM3" s="196"/>
      <c r="DN3" s="196"/>
      <c r="DO3" s="196"/>
      <c r="DP3" s="196"/>
      <c r="DQ3" s="196"/>
      <c r="DR3" s="196"/>
      <c r="DS3" s="196"/>
      <c r="DT3" s="196"/>
      <c r="DU3" s="196"/>
      <c r="DV3" s="196"/>
      <c r="DW3" s="196"/>
      <c r="DX3" s="196"/>
    </row>
    <row r="4" spans="1:128" s="2" customFormat="1" ht="15" customHeight="1">
      <c r="A4" s="322" t="s">
        <v>217</v>
      </c>
      <c r="B4" s="322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S4" s="322"/>
      <c r="T4" s="322"/>
      <c r="U4" s="322"/>
      <c r="V4" s="322"/>
      <c r="W4" s="322"/>
      <c r="X4" s="322"/>
      <c r="Y4" s="322"/>
      <c r="Z4" s="322"/>
      <c r="AA4" s="322"/>
      <c r="AB4" s="322"/>
      <c r="AC4" s="322"/>
      <c r="AD4" s="322"/>
      <c r="AE4" s="322"/>
      <c r="AF4" s="322"/>
      <c r="AG4" s="322"/>
      <c r="AH4" s="322"/>
      <c r="AI4" s="322"/>
      <c r="AJ4" s="322"/>
      <c r="AK4" s="322"/>
      <c r="AL4" s="322"/>
      <c r="AM4" s="322"/>
      <c r="AN4" s="322"/>
      <c r="AO4" s="322"/>
      <c r="AP4" s="322"/>
      <c r="AQ4" s="322"/>
      <c r="AR4" s="322"/>
      <c r="AS4" s="322"/>
      <c r="AT4" s="322"/>
      <c r="AU4" s="322"/>
      <c r="AV4" s="322"/>
      <c r="AW4" s="322"/>
      <c r="AX4" s="322"/>
      <c r="AY4" s="322"/>
      <c r="AZ4" s="322"/>
      <c r="BA4" s="322"/>
      <c r="BB4" s="322"/>
      <c r="BC4" s="322"/>
      <c r="BD4" s="322"/>
      <c r="BE4" s="322"/>
      <c r="BF4" s="322"/>
      <c r="BG4" s="322"/>
      <c r="BH4" s="322"/>
      <c r="BI4" s="322"/>
      <c r="BJ4" s="322"/>
      <c r="BK4" s="322"/>
      <c r="BL4" s="322"/>
      <c r="BM4" s="322"/>
      <c r="BN4" s="322"/>
      <c r="BO4" s="322"/>
      <c r="BP4" s="322"/>
      <c r="BQ4" s="322"/>
      <c r="BR4" s="322"/>
      <c r="BS4" s="322"/>
      <c r="BT4" s="322"/>
      <c r="BU4" s="322"/>
      <c r="BV4" s="322"/>
      <c r="BW4" s="322"/>
      <c r="BX4" s="322"/>
      <c r="BY4" s="322"/>
      <c r="BZ4" s="322"/>
      <c r="CA4" s="322"/>
      <c r="CB4" s="322"/>
      <c r="CC4" s="322"/>
      <c r="CD4" s="322"/>
      <c r="CE4" s="322"/>
      <c r="CF4" s="322"/>
      <c r="CG4" s="322"/>
      <c r="CH4" s="322"/>
      <c r="CI4" s="322"/>
      <c r="CJ4" s="322"/>
      <c r="CK4" s="322"/>
      <c r="CL4" s="322"/>
      <c r="CM4" s="322"/>
      <c r="CN4" s="322"/>
      <c r="CO4" s="322"/>
      <c r="CP4" s="322"/>
      <c r="CQ4" s="322"/>
      <c r="CR4" s="322"/>
      <c r="CS4" s="322"/>
      <c r="CT4" s="322"/>
      <c r="CU4" s="322"/>
      <c r="CV4" s="322"/>
      <c r="CW4" s="322"/>
      <c r="CX4" s="322"/>
      <c r="CY4" s="322"/>
      <c r="CZ4" s="322"/>
      <c r="DA4" s="322"/>
      <c r="DB4" s="322"/>
      <c r="DC4" s="322"/>
      <c r="DD4" s="322"/>
      <c r="DE4" s="322"/>
      <c r="DF4" s="322"/>
      <c r="DG4" s="322"/>
      <c r="DH4" s="322"/>
      <c r="DI4" s="322"/>
      <c r="DJ4" s="322"/>
      <c r="DK4" s="322"/>
      <c r="DL4" s="322"/>
      <c r="DM4" s="322"/>
      <c r="DN4" s="322"/>
      <c r="DO4" s="322"/>
      <c r="DP4" s="322"/>
      <c r="DQ4" s="322"/>
      <c r="DR4" s="322"/>
      <c r="DS4" s="322"/>
      <c r="DT4" s="322"/>
      <c r="DU4" s="322"/>
      <c r="DV4" s="322"/>
      <c r="DW4" s="322"/>
      <c r="DX4" s="322"/>
    </row>
    <row r="5" spans="1:128" s="2" customFormat="1" ht="16.5" customHeight="1">
      <c r="A5" s="323"/>
      <c r="B5" s="323"/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323"/>
      <c r="N5" s="323"/>
      <c r="O5" s="323"/>
      <c r="P5" s="323"/>
      <c r="Q5" s="323"/>
      <c r="R5" s="323"/>
      <c r="S5" s="323"/>
      <c r="T5" s="323"/>
      <c r="U5" s="323"/>
      <c r="V5" s="323"/>
      <c r="W5" s="323"/>
      <c r="X5" s="323"/>
      <c r="Y5" s="323"/>
      <c r="Z5" s="323"/>
      <c r="AA5" s="323"/>
      <c r="AB5" s="323"/>
      <c r="AC5" s="323"/>
      <c r="AD5" s="323"/>
      <c r="AE5" s="323"/>
      <c r="AF5" s="323"/>
      <c r="AG5" s="323"/>
      <c r="AH5" s="323"/>
      <c r="AI5" s="323"/>
      <c r="AJ5" s="323"/>
      <c r="AK5" s="323"/>
      <c r="AL5" s="323"/>
      <c r="AM5" s="323"/>
      <c r="AN5" s="323"/>
      <c r="AO5" s="323"/>
      <c r="AP5" s="323"/>
      <c r="AQ5" s="323"/>
      <c r="AR5" s="323"/>
      <c r="AS5" s="323"/>
      <c r="AT5" s="323"/>
      <c r="AU5" s="323"/>
      <c r="AV5" s="323"/>
      <c r="AW5" s="323"/>
      <c r="AX5" s="323"/>
      <c r="AY5" s="323"/>
      <c r="AZ5" s="323"/>
      <c r="BA5" s="323"/>
      <c r="BB5" s="323"/>
      <c r="BC5" s="323"/>
      <c r="BD5" s="323"/>
      <c r="BE5" s="323"/>
      <c r="BF5" s="323"/>
      <c r="BG5" s="323"/>
      <c r="BH5" s="323"/>
      <c r="BI5" s="323"/>
      <c r="BJ5" s="323"/>
      <c r="BK5" s="323"/>
      <c r="BL5" s="323"/>
      <c r="BM5" s="323"/>
      <c r="BN5" s="323"/>
      <c r="BO5" s="323"/>
      <c r="BP5" s="323"/>
      <c r="BQ5" s="323"/>
      <c r="BR5" s="323"/>
      <c r="BS5" s="323"/>
      <c r="BT5" s="323"/>
      <c r="BU5" s="323"/>
      <c r="BV5" s="323"/>
      <c r="BW5" s="323"/>
      <c r="BX5" s="323"/>
      <c r="BY5" s="323"/>
      <c r="BZ5" s="323"/>
      <c r="CA5" s="323"/>
      <c r="CB5" s="323"/>
      <c r="CC5" s="323"/>
      <c r="CD5" s="323"/>
      <c r="CE5" s="323"/>
      <c r="CF5" s="323"/>
      <c r="CG5" s="323"/>
      <c r="CH5" s="323"/>
      <c r="CI5" s="323"/>
      <c r="CJ5" s="323"/>
      <c r="CK5" s="323"/>
      <c r="CL5" s="323"/>
      <c r="CM5" s="323"/>
      <c r="CN5" s="323"/>
      <c r="CO5" s="323"/>
      <c r="CP5" s="323"/>
      <c r="CQ5" s="323"/>
      <c r="CR5" s="323"/>
      <c r="CS5" s="323"/>
      <c r="CT5" s="323"/>
      <c r="CU5" s="323"/>
      <c r="CV5" s="323"/>
      <c r="CW5" s="323"/>
      <c r="CX5" s="323"/>
      <c r="CY5" s="323"/>
      <c r="CZ5" s="323"/>
      <c r="DA5" s="323"/>
      <c r="DB5" s="323"/>
      <c r="DC5" s="323"/>
      <c r="DD5" s="323"/>
      <c r="DE5" s="323"/>
      <c r="DF5" s="323"/>
      <c r="DG5" s="323"/>
      <c r="DH5" s="323"/>
      <c r="DI5" s="323"/>
      <c r="DJ5" s="323"/>
      <c r="DK5" s="323"/>
      <c r="DL5" s="323"/>
      <c r="DM5" s="323"/>
      <c r="DN5" s="323"/>
      <c r="DO5" s="323"/>
      <c r="DP5" s="323"/>
      <c r="DQ5" s="323"/>
      <c r="DR5" s="323"/>
      <c r="DS5" s="323"/>
      <c r="DT5" s="323"/>
      <c r="DU5" s="323"/>
      <c r="DV5" s="323"/>
      <c r="DW5" s="323"/>
      <c r="DX5" s="323"/>
    </row>
    <row r="6" spans="1:128" s="2" customFormat="1" ht="14.25" customHeight="1">
      <c r="A6" s="323" t="s">
        <v>334</v>
      </c>
      <c r="B6" s="323"/>
      <c r="C6" s="323"/>
      <c r="D6" s="323"/>
      <c r="E6" s="323"/>
      <c r="F6" s="323"/>
      <c r="G6" s="323"/>
      <c r="H6" s="323"/>
      <c r="I6" s="323"/>
      <c r="J6" s="323"/>
      <c r="K6" s="323"/>
      <c r="L6" s="323"/>
      <c r="M6" s="323"/>
      <c r="N6" s="323"/>
      <c r="O6" s="323"/>
      <c r="P6" s="323"/>
      <c r="Q6" s="323"/>
      <c r="R6" s="323"/>
      <c r="S6" s="323"/>
      <c r="T6" s="323"/>
      <c r="U6" s="323"/>
      <c r="V6" s="323"/>
      <c r="W6" s="323"/>
      <c r="X6" s="323"/>
      <c r="Y6" s="323"/>
      <c r="Z6" s="323"/>
      <c r="AA6" s="323"/>
      <c r="AB6" s="323"/>
      <c r="AC6" s="323"/>
      <c r="AD6" s="323"/>
      <c r="AE6" s="323"/>
      <c r="AF6" s="323"/>
      <c r="AG6" s="323"/>
      <c r="AH6" s="323"/>
      <c r="AI6" s="323"/>
      <c r="AJ6" s="323"/>
      <c r="AK6" s="323"/>
      <c r="AL6" s="323"/>
      <c r="AM6" s="323"/>
      <c r="AN6" s="323"/>
      <c r="AO6" s="323"/>
      <c r="AP6" s="323"/>
      <c r="AQ6" s="323"/>
      <c r="AR6" s="323"/>
      <c r="AS6" s="323"/>
      <c r="AT6" s="323"/>
      <c r="AU6" s="323"/>
      <c r="AV6" s="323"/>
      <c r="AW6" s="323"/>
      <c r="AX6" s="323"/>
      <c r="AY6" s="323"/>
      <c r="AZ6" s="323"/>
      <c r="BA6" s="323"/>
      <c r="BB6" s="323"/>
      <c r="BC6" s="323"/>
      <c r="BD6" s="323"/>
      <c r="BE6" s="323"/>
      <c r="BF6" s="323"/>
      <c r="BG6" s="323"/>
      <c r="BH6" s="323"/>
      <c r="BI6" s="323"/>
      <c r="BJ6" s="323"/>
      <c r="BK6" s="323"/>
      <c r="BL6" s="323"/>
      <c r="BM6" s="323"/>
      <c r="BN6" s="323"/>
      <c r="BO6" s="323"/>
      <c r="BP6" s="323"/>
      <c r="BQ6" s="323"/>
      <c r="BR6" s="323"/>
      <c r="BS6" s="323"/>
      <c r="BT6" s="323"/>
      <c r="BU6" s="323"/>
      <c r="BV6" s="323"/>
      <c r="BW6" s="323"/>
      <c r="BX6" s="323"/>
      <c r="BY6" s="323"/>
      <c r="BZ6" s="323"/>
      <c r="CA6" s="323"/>
      <c r="CB6" s="323"/>
      <c r="CC6" s="323"/>
      <c r="CD6" s="323"/>
      <c r="CE6" s="323"/>
      <c r="CF6" s="323"/>
      <c r="CG6" s="323"/>
      <c r="CH6" s="323"/>
      <c r="CI6" s="323"/>
      <c r="CJ6" s="323"/>
      <c r="CK6" s="323"/>
      <c r="CL6" s="323"/>
      <c r="CM6" s="323"/>
      <c r="CN6" s="323"/>
      <c r="CO6" s="323"/>
      <c r="CP6" s="323"/>
      <c r="CQ6" s="323"/>
      <c r="CR6" s="323"/>
      <c r="CS6" s="323"/>
      <c r="CT6" s="323"/>
      <c r="CU6" s="323"/>
      <c r="CV6" s="323"/>
      <c r="CW6" s="323"/>
      <c r="CX6" s="323"/>
      <c r="CY6" s="323"/>
      <c r="CZ6" s="323"/>
      <c r="DA6" s="323"/>
      <c r="DB6" s="323"/>
      <c r="DC6" s="323"/>
      <c r="DD6" s="323"/>
      <c r="DE6" s="323"/>
      <c r="DF6" s="323"/>
      <c r="DG6" s="323"/>
      <c r="DH6" s="323"/>
      <c r="DI6" s="323"/>
      <c r="DJ6" s="323"/>
      <c r="DK6" s="323"/>
      <c r="DL6" s="323"/>
      <c r="DM6" s="323"/>
      <c r="DN6" s="323"/>
      <c r="DO6" s="323"/>
      <c r="DP6" s="323"/>
      <c r="DQ6" s="323"/>
      <c r="DR6" s="323"/>
      <c r="DS6" s="323"/>
      <c r="DT6" s="323"/>
      <c r="DU6" s="323"/>
      <c r="DV6" s="323"/>
      <c r="DW6" s="323"/>
      <c r="DX6" s="323"/>
    </row>
    <row r="7" spans="1:128" s="2" customFormat="1" ht="27" customHeight="1">
      <c r="A7" s="323"/>
      <c r="B7" s="323"/>
      <c r="C7" s="323"/>
      <c r="D7" s="323"/>
      <c r="E7" s="323"/>
      <c r="F7" s="323"/>
      <c r="G7" s="323"/>
      <c r="H7" s="323"/>
      <c r="I7" s="323"/>
      <c r="J7" s="323"/>
      <c r="K7" s="323"/>
      <c r="L7" s="323"/>
      <c r="M7" s="323"/>
      <c r="N7" s="323"/>
      <c r="O7" s="323"/>
      <c r="P7" s="323"/>
      <c r="Q7" s="323"/>
      <c r="R7" s="323"/>
      <c r="S7" s="323"/>
      <c r="T7" s="323"/>
      <c r="U7" s="323"/>
      <c r="V7" s="323"/>
      <c r="W7" s="323"/>
      <c r="X7" s="323"/>
      <c r="Y7" s="323"/>
      <c r="Z7" s="323"/>
      <c r="AA7" s="323"/>
      <c r="AB7" s="323"/>
      <c r="AC7" s="323"/>
      <c r="AD7" s="323"/>
      <c r="AE7" s="323"/>
      <c r="AF7" s="323"/>
      <c r="AG7" s="323"/>
      <c r="AH7" s="323"/>
      <c r="AI7" s="323"/>
      <c r="AJ7" s="323"/>
      <c r="AK7" s="323"/>
      <c r="AL7" s="323"/>
      <c r="AM7" s="323"/>
      <c r="AN7" s="323"/>
      <c r="AO7" s="323"/>
      <c r="AP7" s="323"/>
      <c r="AQ7" s="323"/>
      <c r="AR7" s="323"/>
      <c r="AS7" s="323"/>
      <c r="AT7" s="323"/>
      <c r="AU7" s="323"/>
      <c r="AV7" s="323"/>
      <c r="AW7" s="323"/>
      <c r="AX7" s="323"/>
      <c r="AY7" s="323"/>
      <c r="AZ7" s="323"/>
      <c r="BA7" s="323"/>
      <c r="BB7" s="323"/>
      <c r="BC7" s="323"/>
      <c r="BD7" s="323"/>
      <c r="BE7" s="323"/>
      <c r="BF7" s="323"/>
      <c r="BG7" s="323"/>
      <c r="BH7" s="323"/>
      <c r="BI7" s="323"/>
      <c r="BJ7" s="323"/>
      <c r="BK7" s="323"/>
      <c r="BL7" s="323"/>
      <c r="BM7" s="323"/>
      <c r="BN7" s="323"/>
      <c r="BO7" s="323"/>
      <c r="BP7" s="323"/>
      <c r="BQ7" s="323"/>
      <c r="BR7" s="323"/>
      <c r="BS7" s="323"/>
      <c r="BT7" s="323"/>
      <c r="BU7" s="323"/>
      <c r="BV7" s="323"/>
      <c r="BW7" s="323"/>
      <c r="BX7" s="323"/>
      <c r="BY7" s="323"/>
      <c r="BZ7" s="323"/>
      <c r="CA7" s="323"/>
      <c r="CB7" s="323"/>
      <c r="CC7" s="323"/>
      <c r="CD7" s="323"/>
      <c r="CE7" s="323"/>
      <c r="CF7" s="323"/>
      <c r="CG7" s="323"/>
      <c r="CH7" s="323"/>
      <c r="CI7" s="323"/>
      <c r="CJ7" s="323"/>
      <c r="CK7" s="323"/>
      <c r="CL7" s="323"/>
      <c r="CM7" s="323"/>
      <c r="CN7" s="323"/>
      <c r="CO7" s="323"/>
      <c r="CP7" s="323"/>
      <c r="CQ7" s="323"/>
      <c r="CR7" s="323"/>
      <c r="CS7" s="323"/>
      <c r="CT7" s="323"/>
      <c r="CU7" s="323"/>
      <c r="CV7" s="323"/>
      <c r="CW7" s="323"/>
      <c r="CX7" s="323"/>
      <c r="CY7" s="323"/>
      <c r="CZ7" s="323"/>
      <c r="DA7" s="323"/>
      <c r="DB7" s="323"/>
      <c r="DC7" s="323"/>
      <c r="DD7" s="323"/>
      <c r="DE7" s="323"/>
      <c r="DF7" s="323"/>
      <c r="DG7" s="323"/>
      <c r="DH7" s="323"/>
      <c r="DI7" s="323"/>
      <c r="DJ7" s="323"/>
      <c r="DK7" s="323"/>
      <c r="DL7" s="323"/>
      <c r="DM7" s="323"/>
      <c r="DN7" s="323"/>
      <c r="DO7" s="323"/>
      <c r="DP7" s="323"/>
      <c r="DQ7" s="323"/>
      <c r="DR7" s="323"/>
      <c r="DS7" s="323"/>
      <c r="DT7" s="323"/>
      <c r="DU7" s="323"/>
      <c r="DV7" s="323"/>
      <c r="DW7" s="323"/>
      <c r="DX7" s="323"/>
    </row>
    <row r="8" spans="1:128" s="2" customFormat="1" ht="18.75" hidden="1" customHeight="1">
      <c r="A8" s="323"/>
      <c r="B8" s="323"/>
      <c r="C8" s="323"/>
      <c r="D8" s="323"/>
      <c r="E8" s="323"/>
      <c r="F8" s="323"/>
      <c r="G8" s="323"/>
      <c r="H8" s="323"/>
      <c r="I8" s="323"/>
      <c r="J8" s="323"/>
      <c r="K8" s="323"/>
      <c r="L8" s="323"/>
      <c r="M8" s="323"/>
      <c r="N8" s="323"/>
      <c r="O8" s="323"/>
      <c r="P8" s="323"/>
      <c r="Q8" s="323"/>
      <c r="R8" s="323"/>
      <c r="S8" s="323"/>
      <c r="T8" s="323"/>
      <c r="U8" s="323"/>
      <c r="V8" s="323"/>
      <c r="W8" s="323"/>
      <c r="X8" s="323"/>
      <c r="Y8" s="323"/>
      <c r="Z8" s="323"/>
      <c r="AA8" s="323"/>
      <c r="AB8" s="323"/>
      <c r="AC8" s="323"/>
      <c r="AD8" s="323"/>
      <c r="AE8" s="323"/>
      <c r="AF8" s="323"/>
      <c r="AG8" s="323"/>
      <c r="AH8" s="323"/>
      <c r="AI8" s="323"/>
      <c r="AJ8" s="323"/>
      <c r="AK8" s="323"/>
      <c r="AL8" s="323"/>
      <c r="AM8" s="323"/>
      <c r="AN8" s="323"/>
      <c r="AO8" s="323"/>
      <c r="AP8" s="323"/>
      <c r="AQ8" s="323"/>
      <c r="AR8" s="323"/>
      <c r="AS8" s="323"/>
      <c r="AT8" s="323"/>
      <c r="AU8" s="323"/>
      <c r="AV8" s="323"/>
      <c r="AW8" s="323"/>
      <c r="AX8" s="323"/>
      <c r="AY8" s="323"/>
      <c r="AZ8" s="323"/>
      <c r="BA8" s="323"/>
      <c r="BB8" s="323"/>
      <c r="BC8" s="323"/>
      <c r="BD8" s="323"/>
      <c r="BE8" s="323"/>
      <c r="BF8" s="323"/>
      <c r="BG8" s="323"/>
      <c r="BH8" s="323"/>
      <c r="BI8" s="323"/>
      <c r="BJ8" s="323"/>
      <c r="BK8" s="323"/>
      <c r="BL8" s="323"/>
      <c r="BM8" s="323"/>
      <c r="BN8" s="323"/>
      <c r="BO8" s="323"/>
      <c r="BP8" s="323"/>
      <c r="BQ8" s="323"/>
      <c r="BR8" s="323"/>
      <c r="BS8" s="323"/>
      <c r="BT8" s="323"/>
      <c r="BU8" s="323"/>
      <c r="BV8" s="323"/>
      <c r="BW8" s="323"/>
      <c r="BX8" s="323"/>
      <c r="BY8" s="323"/>
      <c r="BZ8" s="323"/>
      <c r="CA8" s="323"/>
      <c r="CB8" s="323"/>
      <c r="CC8" s="323"/>
      <c r="CD8" s="323"/>
      <c r="CE8" s="323"/>
      <c r="CF8" s="323"/>
      <c r="CG8" s="323"/>
      <c r="CH8" s="323"/>
      <c r="CI8" s="323"/>
      <c r="CJ8" s="323"/>
      <c r="CK8" s="323"/>
      <c r="CL8" s="323"/>
      <c r="CM8" s="323"/>
      <c r="CN8" s="323"/>
      <c r="CO8" s="323"/>
      <c r="CP8" s="323"/>
      <c r="CQ8" s="323"/>
      <c r="CR8" s="323"/>
      <c r="CS8" s="323"/>
      <c r="CT8" s="323"/>
      <c r="CU8" s="323"/>
      <c r="CV8" s="323"/>
      <c r="CW8" s="323"/>
      <c r="CX8" s="323"/>
      <c r="CY8" s="323"/>
      <c r="CZ8" s="323"/>
      <c r="DA8" s="323"/>
      <c r="DB8" s="323"/>
      <c r="DC8" s="323"/>
      <c r="DD8" s="323"/>
      <c r="DE8" s="323"/>
      <c r="DF8" s="323"/>
      <c r="DG8" s="323"/>
      <c r="DH8" s="323"/>
      <c r="DI8" s="323"/>
      <c r="DJ8" s="323"/>
      <c r="DK8" s="323"/>
      <c r="DL8" s="323"/>
      <c r="DM8" s="323"/>
      <c r="DN8" s="323"/>
      <c r="DO8" s="323"/>
      <c r="DP8" s="323"/>
      <c r="DQ8" s="323"/>
      <c r="DR8" s="323"/>
      <c r="DS8" s="323"/>
      <c r="DT8" s="323"/>
      <c r="DU8" s="323"/>
      <c r="DV8" s="323"/>
      <c r="DW8" s="323"/>
      <c r="DX8" s="323"/>
    </row>
    <row r="9" spans="1:128" s="2" customFormat="1" ht="27" hidden="1" customHeight="1">
      <c r="A9" s="323"/>
      <c r="B9" s="323"/>
      <c r="C9" s="323"/>
      <c r="D9" s="323"/>
      <c r="E9" s="323"/>
      <c r="F9" s="323"/>
      <c r="G9" s="323"/>
      <c r="H9" s="323"/>
      <c r="I9" s="323"/>
      <c r="J9" s="323"/>
      <c r="K9" s="323"/>
      <c r="L9" s="323"/>
      <c r="M9" s="323"/>
      <c r="N9" s="323"/>
      <c r="O9" s="323"/>
      <c r="P9" s="323"/>
      <c r="Q9" s="323"/>
      <c r="R9" s="323"/>
      <c r="S9" s="323"/>
      <c r="T9" s="323"/>
      <c r="U9" s="323"/>
      <c r="V9" s="323"/>
      <c r="W9" s="323"/>
      <c r="X9" s="323"/>
      <c r="Y9" s="323"/>
      <c r="Z9" s="323"/>
      <c r="AA9" s="323"/>
      <c r="AB9" s="323"/>
      <c r="AC9" s="323"/>
      <c r="AD9" s="323"/>
      <c r="AE9" s="323"/>
      <c r="AF9" s="323"/>
      <c r="AG9" s="323"/>
      <c r="AH9" s="323"/>
      <c r="AI9" s="323"/>
      <c r="AJ9" s="323"/>
      <c r="AK9" s="323"/>
      <c r="AL9" s="323"/>
      <c r="AM9" s="323"/>
      <c r="AN9" s="323"/>
      <c r="AO9" s="323"/>
      <c r="AP9" s="323"/>
      <c r="AQ9" s="323"/>
      <c r="AR9" s="323"/>
      <c r="AS9" s="323"/>
      <c r="AT9" s="323"/>
      <c r="AU9" s="323"/>
      <c r="AV9" s="323"/>
      <c r="AW9" s="323"/>
      <c r="AX9" s="323"/>
      <c r="AY9" s="323"/>
      <c r="AZ9" s="323"/>
      <c r="BA9" s="323"/>
      <c r="BB9" s="323"/>
      <c r="BC9" s="323"/>
      <c r="BD9" s="323"/>
      <c r="BE9" s="323"/>
      <c r="BF9" s="323"/>
      <c r="BG9" s="323"/>
      <c r="BH9" s="323"/>
      <c r="BI9" s="323"/>
      <c r="BJ9" s="323"/>
      <c r="BK9" s="323"/>
      <c r="BL9" s="323"/>
      <c r="BM9" s="323"/>
      <c r="BN9" s="323"/>
      <c r="BO9" s="323"/>
      <c r="BP9" s="323"/>
      <c r="BQ9" s="323"/>
      <c r="BR9" s="323"/>
      <c r="BS9" s="323"/>
      <c r="BT9" s="323"/>
      <c r="BU9" s="323"/>
      <c r="BV9" s="323"/>
      <c r="BW9" s="323"/>
      <c r="BX9" s="323"/>
      <c r="BY9" s="323"/>
      <c r="BZ9" s="323"/>
      <c r="CA9" s="323"/>
      <c r="CB9" s="323"/>
      <c r="CC9" s="323"/>
      <c r="CD9" s="323"/>
      <c r="CE9" s="323"/>
      <c r="CF9" s="323"/>
      <c r="CG9" s="323"/>
      <c r="CH9" s="323"/>
      <c r="CI9" s="323"/>
      <c r="CJ9" s="323"/>
      <c r="CK9" s="323"/>
      <c r="CL9" s="323"/>
      <c r="CM9" s="323"/>
      <c r="CN9" s="323"/>
      <c r="CO9" s="323"/>
      <c r="CP9" s="323"/>
      <c r="CQ9" s="323"/>
      <c r="CR9" s="323"/>
      <c r="CS9" s="323"/>
      <c r="CT9" s="323"/>
      <c r="CU9" s="323"/>
      <c r="CV9" s="323"/>
      <c r="CW9" s="323"/>
      <c r="CX9" s="323"/>
      <c r="CY9" s="323"/>
      <c r="CZ9" s="323"/>
      <c r="DA9" s="323"/>
      <c r="DB9" s="323"/>
      <c r="DC9" s="323"/>
      <c r="DD9" s="323"/>
      <c r="DE9" s="323"/>
      <c r="DF9" s="323"/>
      <c r="DG9" s="323"/>
      <c r="DH9" s="323"/>
      <c r="DI9" s="323"/>
      <c r="DJ9" s="323"/>
      <c r="DK9" s="323"/>
      <c r="DL9" s="323"/>
      <c r="DM9" s="323"/>
      <c r="DN9" s="323"/>
      <c r="DO9" s="323"/>
      <c r="DP9" s="323"/>
      <c r="DQ9" s="323"/>
      <c r="DR9" s="323"/>
      <c r="DS9" s="323"/>
      <c r="DT9" s="323"/>
      <c r="DU9" s="323"/>
      <c r="DV9" s="323"/>
      <c r="DW9" s="323"/>
      <c r="DX9" s="323"/>
    </row>
    <row r="10" spans="1:128" s="2" customFormat="1" ht="18.75" hidden="1" customHeight="1">
      <c r="A10" s="323"/>
      <c r="B10" s="323"/>
      <c r="C10" s="323"/>
      <c r="D10" s="323"/>
      <c r="E10" s="323"/>
      <c r="F10" s="323"/>
      <c r="G10" s="323"/>
      <c r="H10" s="323"/>
      <c r="I10" s="323"/>
      <c r="J10" s="323"/>
      <c r="K10" s="323"/>
      <c r="L10" s="323"/>
      <c r="M10" s="323"/>
      <c r="N10" s="323"/>
      <c r="O10" s="323"/>
      <c r="P10" s="323"/>
      <c r="Q10" s="323"/>
      <c r="R10" s="323"/>
      <c r="S10" s="323"/>
      <c r="T10" s="323"/>
      <c r="U10" s="323"/>
      <c r="V10" s="323"/>
      <c r="W10" s="323"/>
      <c r="X10" s="323"/>
      <c r="Y10" s="323"/>
      <c r="Z10" s="323"/>
      <c r="AA10" s="323"/>
      <c r="AB10" s="323"/>
      <c r="AC10" s="323"/>
      <c r="AD10" s="323"/>
      <c r="AE10" s="323"/>
      <c r="AF10" s="323"/>
      <c r="AG10" s="323"/>
      <c r="AH10" s="323"/>
      <c r="AI10" s="323"/>
      <c r="AJ10" s="323"/>
      <c r="AK10" s="323"/>
      <c r="AL10" s="323"/>
      <c r="AM10" s="323"/>
      <c r="AN10" s="323"/>
      <c r="AO10" s="323"/>
      <c r="AP10" s="323"/>
      <c r="AQ10" s="323"/>
      <c r="AR10" s="323"/>
      <c r="AS10" s="323"/>
      <c r="AT10" s="323"/>
      <c r="AU10" s="323"/>
      <c r="AV10" s="323"/>
      <c r="AW10" s="323"/>
      <c r="AX10" s="323"/>
      <c r="AY10" s="323"/>
      <c r="AZ10" s="323"/>
      <c r="BA10" s="323"/>
      <c r="BB10" s="323"/>
      <c r="BC10" s="323"/>
      <c r="BD10" s="323"/>
      <c r="BE10" s="323"/>
      <c r="BF10" s="323"/>
      <c r="BG10" s="323"/>
      <c r="BH10" s="323"/>
      <c r="BI10" s="323"/>
      <c r="BJ10" s="323"/>
      <c r="BK10" s="323"/>
      <c r="BL10" s="323"/>
      <c r="BM10" s="323"/>
      <c r="BN10" s="323"/>
      <c r="BO10" s="323"/>
      <c r="BP10" s="323"/>
      <c r="BQ10" s="323"/>
      <c r="BR10" s="323"/>
      <c r="BS10" s="323"/>
      <c r="BT10" s="323"/>
      <c r="BU10" s="323"/>
      <c r="BV10" s="323"/>
      <c r="BW10" s="323"/>
      <c r="BX10" s="323"/>
      <c r="BY10" s="323"/>
      <c r="BZ10" s="323"/>
      <c r="CA10" s="323"/>
      <c r="CB10" s="323"/>
      <c r="CC10" s="323"/>
      <c r="CD10" s="323"/>
      <c r="CE10" s="323"/>
      <c r="CF10" s="323"/>
      <c r="CG10" s="323"/>
      <c r="CH10" s="323"/>
      <c r="CI10" s="323"/>
      <c r="CJ10" s="323"/>
      <c r="CK10" s="323"/>
      <c r="CL10" s="323"/>
      <c r="CM10" s="323"/>
      <c r="CN10" s="323"/>
      <c r="CO10" s="323"/>
      <c r="CP10" s="323"/>
      <c r="CQ10" s="323"/>
      <c r="CR10" s="323"/>
      <c r="CS10" s="323"/>
      <c r="CT10" s="323"/>
      <c r="CU10" s="323"/>
      <c r="CV10" s="323"/>
      <c r="CW10" s="323"/>
      <c r="CX10" s="323"/>
      <c r="CY10" s="323"/>
      <c r="CZ10" s="323"/>
      <c r="DA10" s="323"/>
      <c r="DB10" s="323"/>
      <c r="DC10" s="323"/>
      <c r="DD10" s="323"/>
      <c r="DE10" s="323"/>
      <c r="DF10" s="323"/>
      <c r="DG10" s="323"/>
      <c r="DH10" s="323"/>
      <c r="DI10" s="323"/>
      <c r="DJ10" s="323"/>
      <c r="DK10" s="323"/>
      <c r="DL10" s="323"/>
      <c r="DM10" s="323"/>
      <c r="DN10" s="323"/>
      <c r="DO10" s="323"/>
      <c r="DP10" s="323"/>
      <c r="DQ10" s="323"/>
      <c r="DR10" s="323"/>
      <c r="DS10" s="323"/>
      <c r="DT10" s="323"/>
      <c r="DU10" s="323"/>
      <c r="DV10" s="323"/>
      <c r="DW10" s="323"/>
      <c r="DX10" s="323"/>
    </row>
    <row r="11" spans="1:128" s="2" customFormat="1" ht="18" customHeight="1">
      <c r="A11" s="322" t="s">
        <v>218</v>
      </c>
      <c r="B11" s="322"/>
      <c r="C11" s="322"/>
      <c r="D11" s="322"/>
      <c r="E11" s="322"/>
      <c r="F11" s="322"/>
      <c r="G11" s="322"/>
      <c r="H11" s="322"/>
      <c r="I11" s="322"/>
      <c r="J11" s="322"/>
      <c r="K11" s="322"/>
      <c r="L11" s="322"/>
      <c r="M11" s="322"/>
      <c r="N11" s="322"/>
      <c r="O11" s="322"/>
      <c r="P11" s="322"/>
      <c r="Q11" s="322"/>
      <c r="R11" s="322"/>
      <c r="S11" s="322"/>
      <c r="T11" s="322"/>
      <c r="U11" s="322"/>
      <c r="V11" s="322"/>
      <c r="W11" s="322"/>
      <c r="X11" s="322"/>
      <c r="Y11" s="322"/>
      <c r="Z11" s="322"/>
      <c r="AA11" s="322"/>
      <c r="AB11" s="322"/>
      <c r="AC11" s="322"/>
      <c r="AD11" s="322"/>
      <c r="AE11" s="322"/>
      <c r="AF11" s="322"/>
      <c r="AG11" s="322"/>
      <c r="AH11" s="322"/>
      <c r="AI11" s="322"/>
      <c r="AJ11" s="322"/>
      <c r="AK11" s="322"/>
      <c r="AL11" s="322"/>
      <c r="AM11" s="322"/>
      <c r="AN11" s="322"/>
      <c r="AO11" s="322"/>
      <c r="AP11" s="322"/>
      <c r="AQ11" s="322"/>
      <c r="AR11" s="322"/>
      <c r="AS11" s="322"/>
      <c r="AT11" s="322"/>
      <c r="AU11" s="322"/>
      <c r="AV11" s="322"/>
      <c r="AW11" s="322"/>
      <c r="AX11" s="322"/>
      <c r="AY11" s="322"/>
      <c r="AZ11" s="322"/>
      <c r="BA11" s="322"/>
      <c r="BB11" s="322"/>
      <c r="BC11" s="322"/>
      <c r="BD11" s="322"/>
      <c r="BE11" s="322"/>
      <c r="BF11" s="322"/>
      <c r="BG11" s="322"/>
      <c r="BH11" s="322"/>
      <c r="BI11" s="322"/>
      <c r="BJ11" s="322"/>
      <c r="BK11" s="322"/>
      <c r="BL11" s="322"/>
      <c r="BM11" s="322"/>
      <c r="BN11" s="322"/>
      <c r="BO11" s="322"/>
      <c r="BP11" s="322"/>
      <c r="BQ11" s="322"/>
      <c r="BR11" s="322"/>
      <c r="BS11" s="322"/>
      <c r="BT11" s="322"/>
      <c r="BU11" s="322"/>
      <c r="BV11" s="322"/>
      <c r="BW11" s="322"/>
      <c r="BX11" s="322"/>
      <c r="BY11" s="322"/>
      <c r="BZ11" s="322"/>
      <c r="CA11" s="322"/>
      <c r="CB11" s="322"/>
      <c r="CC11" s="322"/>
      <c r="CD11" s="322"/>
      <c r="CE11" s="322"/>
      <c r="CF11" s="322"/>
      <c r="CG11" s="322"/>
      <c r="CH11" s="322"/>
      <c r="CI11" s="322"/>
      <c r="CJ11" s="322"/>
      <c r="CK11" s="322"/>
      <c r="CL11" s="322"/>
      <c r="CM11" s="322"/>
      <c r="CN11" s="322"/>
      <c r="CO11" s="322"/>
      <c r="CP11" s="322"/>
      <c r="CQ11" s="322"/>
      <c r="CR11" s="322"/>
      <c r="CS11" s="322"/>
      <c r="CT11" s="322"/>
      <c r="CU11" s="322"/>
      <c r="CV11" s="322"/>
      <c r="CW11" s="322"/>
      <c r="CX11" s="322"/>
      <c r="CY11" s="322"/>
      <c r="CZ11" s="322"/>
      <c r="DA11" s="322"/>
      <c r="DB11" s="322"/>
      <c r="DC11" s="322"/>
      <c r="DD11" s="322"/>
      <c r="DE11" s="322"/>
      <c r="DF11" s="322"/>
      <c r="DG11" s="322"/>
      <c r="DH11" s="322"/>
      <c r="DI11" s="322"/>
      <c r="DJ11" s="322"/>
      <c r="DK11" s="322"/>
      <c r="DL11" s="322"/>
      <c r="DM11" s="322"/>
      <c r="DN11" s="322"/>
      <c r="DO11" s="322"/>
      <c r="DP11" s="322"/>
      <c r="DQ11" s="322"/>
      <c r="DR11" s="322"/>
      <c r="DS11" s="322"/>
      <c r="DT11" s="322"/>
      <c r="DU11" s="322"/>
      <c r="DV11" s="322"/>
      <c r="DW11" s="322"/>
      <c r="DX11" s="322"/>
    </row>
    <row r="12" spans="1:128" s="185" customFormat="1" ht="14.25" customHeight="1">
      <c r="A12" s="324"/>
      <c r="B12" s="324"/>
      <c r="C12" s="324"/>
      <c r="D12" s="324"/>
      <c r="E12" s="324"/>
      <c r="F12" s="324"/>
      <c r="G12" s="324"/>
      <c r="H12" s="324"/>
      <c r="I12" s="324"/>
      <c r="J12" s="324"/>
      <c r="K12" s="324"/>
      <c r="L12" s="324"/>
      <c r="M12" s="324"/>
      <c r="N12" s="324"/>
      <c r="O12" s="324"/>
      <c r="P12" s="324"/>
      <c r="Q12" s="324"/>
      <c r="R12" s="324"/>
      <c r="S12" s="324"/>
      <c r="T12" s="324"/>
      <c r="U12" s="324"/>
      <c r="V12" s="324"/>
      <c r="W12" s="324"/>
      <c r="X12" s="324"/>
      <c r="Y12" s="324"/>
      <c r="Z12" s="324"/>
      <c r="AA12" s="324"/>
      <c r="AB12" s="324"/>
      <c r="AC12" s="324"/>
      <c r="AD12" s="324"/>
      <c r="AE12" s="324"/>
      <c r="AF12" s="324"/>
      <c r="AG12" s="324"/>
      <c r="AH12" s="324"/>
      <c r="AI12" s="324"/>
      <c r="AJ12" s="324"/>
      <c r="AK12" s="324"/>
      <c r="AL12" s="324"/>
      <c r="AM12" s="324"/>
      <c r="AN12" s="324"/>
      <c r="AO12" s="324"/>
      <c r="AP12" s="324"/>
      <c r="AQ12" s="324"/>
      <c r="AR12" s="324"/>
      <c r="AS12" s="324"/>
      <c r="AT12" s="324"/>
      <c r="AU12" s="324"/>
      <c r="AV12" s="324"/>
      <c r="AW12" s="324"/>
      <c r="AX12" s="324"/>
      <c r="AY12" s="324"/>
      <c r="AZ12" s="324"/>
      <c r="BA12" s="324"/>
      <c r="BB12" s="324"/>
      <c r="BC12" s="324"/>
      <c r="BD12" s="324"/>
      <c r="BE12" s="324"/>
      <c r="BF12" s="324"/>
      <c r="BG12" s="324"/>
      <c r="BH12" s="324"/>
      <c r="BI12" s="324"/>
      <c r="BJ12" s="324"/>
      <c r="BK12" s="324"/>
      <c r="BL12" s="324"/>
      <c r="BM12" s="324"/>
      <c r="BN12" s="324"/>
      <c r="BO12" s="324"/>
      <c r="BP12" s="324"/>
      <c r="BQ12" s="324"/>
      <c r="BR12" s="324"/>
      <c r="BS12" s="324"/>
      <c r="BT12" s="324"/>
      <c r="BU12" s="324"/>
      <c r="BV12" s="324"/>
      <c r="BW12" s="324"/>
      <c r="BX12" s="324"/>
      <c r="BY12" s="324"/>
      <c r="BZ12" s="324"/>
      <c r="CA12" s="324"/>
      <c r="CB12" s="324"/>
      <c r="CC12" s="324"/>
      <c r="CD12" s="324"/>
      <c r="CE12" s="324"/>
      <c r="CF12" s="324"/>
      <c r="CG12" s="324"/>
      <c r="CH12" s="324"/>
      <c r="CI12" s="324"/>
      <c r="CJ12" s="324"/>
      <c r="CK12" s="324"/>
      <c r="CL12" s="324"/>
      <c r="CM12" s="324"/>
      <c r="CN12" s="324"/>
      <c r="CO12" s="324"/>
      <c r="CP12" s="324"/>
      <c r="CQ12" s="324"/>
      <c r="CR12" s="324"/>
      <c r="CS12" s="324"/>
      <c r="CT12" s="324"/>
      <c r="CU12" s="324"/>
      <c r="CV12" s="324"/>
      <c r="CW12" s="324"/>
      <c r="CX12" s="324"/>
      <c r="CY12" s="324"/>
      <c r="CZ12" s="324"/>
      <c r="DA12" s="324"/>
      <c r="DB12" s="324"/>
      <c r="DC12" s="324"/>
      <c r="DD12" s="324"/>
      <c r="DE12" s="324"/>
      <c r="DF12" s="324"/>
      <c r="DG12" s="324"/>
      <c r="DH12" s="324"/>
      <c r="DI12" s="324"/>
      <c r="DJ12" s="324"/>
      <c r="DK12" s="324"/>
      <c r="DL12" s="324"/>
      <c r="DM12" s="324"/>
      <c r="DN12" s="324"/>
      <c r="DO12" s="324"/>
      <c r="DP12" s="324"/>
      <c r="DQ12" s="324"/>
      <c r="DR12" s="324"/>
      <c r="DS12" s="324"/>
      <c r="DT12" s="324"/>
      <c r="DU12" s="324"/>
      <c r="DV12" s="324"/>
      <c r="DW12" s="324"/>
      <c r="DX12" s="324"/>
    </row>
    <row r="13" spans="1:128" s="185" customFormat="1" ht="24.75" customHeight="1">
      <c r="A13" s="324" t="s">
        <v>335</v>
      </c>
      <c r="B13" s="324"/>
      <c r="C13" s="324"/>
      <c r="D13" s="324"/>
      <c r="E13" s="324"/>
      <c r="F13" s="324"/>
      <c r="G13" s="324"/>
      <c r="H13" s="324"/>
      <c r="I13" s="324"/>
      <c r="J13" s="324"/>
      <c r="K13" s="324"/>
      <c r="L13" s="324"/>
      <c r="M13" s="324"/>
      <c r="N13" s="324"/>
      <c r="O13" s="324"/>
      <c r="P13" s="324"/>
      <c r="Q13" s="324"/>
      <c r="R13" s="324"/>
      <c r="S13" s="324"/>
      <c r="T13" s="324"/>
      <c r="U13" s="324"/>
      <c r="V13" s="324"/>
      <c r="W13" s="324"/>
      <c r="X13" s="324"/>
      <c r="Y13" s="324"/>
      <c r="Z13" s="324"/>
      <c r="AA13" s="324"/>
      <c r="AB13" s="324"/>
      <c r="AC13" s="324"/>
      <c r="AD13" s="324"/>
      <c r="AE13" s="324"/>
      <c r="AF13" s="324"/>
      <c r="AG13" s="324"/>
      <c r="AH13" s="324"/>
      <c r="AI13" s="324"/>
      <c r="AJ13" s="324"/>
      <c r="AK13" s="324"/>
      <c r="AL13" s="324"/>
      <c r="AM13" s="324"/>
      <c r="AN13" s="324"/>
      <c r="AO13" s="324"/>
      <c r="AP13" s="324"/>
      <c r="AQ13" s="324"/>
      <c r="AR13" s="324"/>
      <c r="AS13" s="324"/>
      <c r="AT13" s="324"/>
      <c r="AU13" s="324"/>
      <c r="AV13" s="324"/>
      <c r="AW13" s="324"/>
      <c r="AX13" s="324"/>
      <c r="AY13" s="324"/>
      <c r="AZ13" s="324"/>
      <c r="BA13" s="324"/>
      <c r="BB13" s="324"/>
      <c r="BC13" s="324"/>
      <c r="BD13" s="324"/>
      <c r="BE13" s="324"/>
      <c r="BF13" s="324"/>
      <c r="BG13" s="324"/>
      <c r="BH13" s="324"/>
      <c r="BI13" s="324"/>
      <c r="BJ13" s="324"/>
      <c r="BK13" s="324"/>
      <c r="BL13" s="324"/>
      <c r="BM13" s="324"/>
      <c r="BN13" s="324"/>
      <c r="BO13" s="324"/>
      <c r="BP13" s="324"/>
      <c r="BQ13" s="324"/>
      <c r="BR13" s="324"/>
      <c r="BS13" s="324"/>
      <c r="BT13" s="324"/>
      <c r="BU13" s="324"/>
      <c r="BV13" s="324"/>
      <c r="BW13" s="324"/>
      <c r="BX13" s="324"/>
      <c r="BY13" s="324"/>
      <c r="BZ13" s="324"/>
      <c r="CA13" s="324"/>
      <c r="CB13" s="324"/>
      <c r="CC13" s="324"/>
      <c r="CD13" s="324"/>
      <c r="CE13" s="324"/>
      <c r="CF13" s="324"/>
      <c r="CG13" s="324"/>
      <c r="CH13" s="324"/>
      <c r="CI13" s="324"/>
      <c r="CJ13" s="324"/>
      <c r="CK13" s="324"/>
      <c r="CL13" s="324"/>
      <c r="CM13" s="324"/>
      <c r="CN13" s="324"/>
      <c r="CO13" s="324"/>
      <c r="CP13" s="324"/>
      <c r="CQ13" s="324"/>
      <c r="CR13" s="324"/>
      <c r="CS13" s="324"/>
      <c r="CT13" s="324"/>
      <c r="CU13" s="324"/>
      <c r="CV13" s="324"/>
      <c r="CW13" s="324"/>
      <c r="CX13" s="324"/>
      <c r="CY13" s="324"/>
      <c r="CZ13" s="324"/>
      <c r="DA13" s="324"/>
      <c r="DB13" s="324"/>
      <c r="DC13" s="324"/>
      <c r="DD13" s="324"/>
      <c r="DE13" s="324"/>
      <c r="DF13" s="324"/>
      <c r="DG13" s="324"/>
      <c r="DH13" s="324"/>
      <c r="DI13" s="324"/>
      <c r="DJ13" s="324"/>
      <c r="DK13" s="324"/>
      <c r="DL13" s="324"/>
      <c r="DM13" s="324"/>
      <c r="DN13" s="324"/>
      <c r="DO13" s="324"/>
      <c r="DP13" s="324"/>
      <c r="DQ13" s="324"/>
      <c r="DR13" s="324"/>
      <c r="DS13" s="324"/>
      <c r="DT13" s="324"/>
      <c r="DU13" s="324"/>
      <c r="DV13" s="324"/>
      <c r="DW13" s="324"/>
      <c r="DX13" s="324"/>
    </row>
    <row r="14" spans="1:128" s="185" customFormat="1" ht="18" customHeight="1">
      <c r="A14" s="323"/>
      <c r="B14" s="323"/>
      <c r="C14" s="323"/>
      <c r="D14" s="323"/>
      <c r="E14" s="323"/>
      <c r="F14" s="323"/>
      <c r="G14" s="323"/>
      <c r="H14" s="323"/>
      <c r="I14" s="323"/>
      <c r="J14" s="323"/>
      <c r="K14" s="323"/>
      <c r="L14" s="323"/>
      <c r="M14" s="323"/>
      <c r="N14" s="323"/>
      <c r="O14" s="323"/>
      <c r="P14" s="323"/>
      <c r="Q14" s="323"/>
      <c r="R14" s="323"/>
      <c r="S14" s="323"/>
      <c r="T14" s="323"/>
      <c r="U14" s="323"/>
      <c r="V14" s="323"/>
      <c r="W14" s="323"/>
      <c r="X14" s="323"/>
      <c r="Y14" s="323"/>
      <c r="Z14" s="323"/>
      <c r="AA14" s="323"/>
      <c r="AB14" s="323"/>
      <c r="AC14" s="323"/>
      <c r="AD14" s="323"/>
      <c r="AE14" s="323"/>
      <c r="AF14" s="323"/>
      <c r="AG14" s="323"/>
      <c r="AH14" s="323"/>
      <c r="AI14" s="323"/>
      <c r="AJ14" s="323"/>
      <c r="AK14" s="323"/>
      <c r="AL14" s="323"/>
      <c r="AM14" s="323"/>
      <c r="AN14" s="323"/>
      <c r="AO14" s="323"/>
      <c r="AP14" s="323"/>
      <c r="AQ14" s="323"/>
      <c r="AR14" s="323"/>
      <c r="AS14" s="323"/>
      <c r="AT14" s="323"/>
      <c r="AU14" s="323"/>
      <c r="AV14" s="323"/>
      <c r="AW14" s="323"/>
      <c r="AX14" s="323"/>
      <c r="AY14" s="323"/>
      <c r="AZ14" s="323"/>
      <c r="BA14" s="323"/>
      <c r="BB14" s="323"/>
      <c r="BC14" s="323"/>
      <c r="BD14" s="323"/>
      <c r="BE14" s="323"/>
      <c r="BF14" s="323"/>
      <c r="BG14" s="323"/>
      <c r="BH14" s="323"/>
      <c r="BI14" s="323"/>
      <c r="BJ14" s="323"/>
      <c r="BK14" s="323"/>
      <c r="BL14" s="323"/>
      <c r="BM14" s="323"/>
      <c r="BN14" s="323"/>
      <c r="BO14" s="323"/>
      <c r="BP14" s="323"/>
      <c r="BQ14" s="323"/>
      <c r="BR14" s="323"/>
      <c r="BS14" s="323"/>
      <c r="BT14" s="323"/>
      <c r="BU14" s="323"/>
      <c r="BV14" s="323"/>
      <c r="BW14" s="323"/>
      <c r="BX14" s="323"/>
      <c r="BY14" s="323"/>
      <c r="BZ14" s="323"/>
      <c r="CA14" s="323"/>
      <c r="CB14" s="323"/>
      <c r="CC14" s="323"/>
      <c r="CD14" s="323"/>
      <c r="CE14" s="323"/>
      <c r="CF14" s="323"/>
      <c r="CG14" s="323"/>
      <c r="CH14" s="323"/>
      <c r="CI14" s="323"/>
      <c r="CJ14" s="323"/>
      <c r="CK14" s="323"/>
      <c r="CL14" s="323"/>
      <c r="CM14" s="323"/>
      <c r="CN14" s="323"/>
      <c r="CO14" s="323"/>
      <c r="CP14" s="323"/>
      <c r="CQ14" s="323"/>
      <c r="CR14" s="323"/>
      <c r="CS14" s="323"/>
      <c r="CT14" s="323"/>
      <c r="CU14" s="323"/>
      <c r="CV14" s="323"/>
      <c r="CW14" s="323"/>
      <c r="CX14" s="323"/>
      <c r="CY14" s="323"/>
      <c r="CZ14" s="323"/>
      <c r="DA14" s="323"/>
      <c r="DB14" s="323"/>
      <c r="DC14" s="323"/>
      <c r="DD14" s="323"/>
      <c r="DE14" s="323"/>
      <c r="DF14" s="323"/>
      <c r="DG14" s="323"/>
      <c r="DH14" s="323"/>
      <c r="DI14" s="323"/>
      <c r="DJ14" s="323"/>
      <c r="DK14" s="323"/>
      <c r="DL14" s="323"/>
      <c r="DM14" s="323"/>
      <c r="DN14" s="323"/>
      <c r="DO14" s="323"/>
      <c r="DP14" s="323"/>
      <c r="DQ14" s="323"/>
      <c r="DR14" s="323"/>
      <c r="DS14" s="323"/>
      <c r="DT14" s="323"/>
      <c r="DU14" s="323"/>
      <c r="DV14" s="323"/>
      <c r="DW14" s="323"/>
      <c r="DX14" s="323"/>
    </row>
    <row r="15" spans="1:128" s="185" customFormat="1" ht="22.5" customHeight="1">
      <c r="A15" s="323" t="s">
        <v>302</v>
      </c>
      <c r="B15" s="323"/>
      <c r="C15" s="323"/>
      <c r="D15" s="323"/>
      <c r="E15" s="323"/>
      <c r="F15" s="323"/>
      <c r="G15" s="323"/>
      <c r="H15" s="323"/>
      <c r="I15" s="323"/>
      <c r="J15" s="323"/>
      <c r="K15" s="323"/>
      <c r="L15" s="323"/>
      <c r="M15" s="323"/>
      <c r="N15" s="323"/>
      <c r="O15" s="323"/>
      <c r="P15" s="323"/>
      <c r="Q15" s="323"/>
      <c r="R15" s="323"/>
      <c r="S15" s="323"/>
      <c r="T15" s="323"/>
      <c r="U15" s="323"/>
      <c r="V15" s="323"/>
      <c r="W15" s="323"/>
      <c r="X15" s="323"/>
      <c r="Y15" s="323"/>
      <c r="Z15" s="323"/>
      <c r="AA15" s="323"/>
      <c r="AB15" s="323"/>
      <c r="AC15" s="323"/>
      <c r="AD15" s="323"/>
      <c r="AE15" s="323"/>
      <c r="AF15" s="323"/>
      <c r="AG15" s="323"/>
      <c r="AH15" s="323"/>
      <c r="AI15" s="323"/>
      <c r="AJ15" s="323"/>
      <c r="AK15" s="323"/>
      <c r="AL15" s="323"/>
      <c r="AM15" s="323"/>
      <c r="AN15" s="323"/>
      <c r="AO15" s="323"/>
      <c r="AP15" s="323"/>
      <c r="AQ15" s="323"/>
      <c r="AR15" s="323"/>
      <c r="AS15" s="323"/>
      <c r="AT15" s="323"/>
      <c r="AU15" s="323"/>
      <c r="AV15" s="323"/>
      <c r="AW15" s="323"/>
      <c r="AX15" s="323"/>
      <c r="AY15" s="323"/>
      <c r="AZ15" s="323"/>
      <c r="BA15" s="323"/>
      <c r="BB15" s="323"/>
      <c r="BC15" s="323"/>
      <c r="BD15" s="323"/>
      <c r="BE15" s="323"/>
      <c r="BF15" s="323"/>
      <c r="BG15" s="323"/>
      <c r="BH15" s="323"/>
      <c r="BI15" s="323"/>
      <c r="BJ15" s="323"/>
      <c r="BK15" s="323"/>
      <c r="BL15" s="323"/>
      <c r="BM15" s="323"/>
      <c r="BN15" s="323"/>
      <c r="BO15" s="323"/>
      <c r="BP15" s="323"/>
      <c r="BQ15" s="323"/>
      <c r="BR15" s="323"/>
      <c r="BS15" s="323"/>
      <c r="BT15" s="323"/>
      <c r="BU15" s="323"/>
      <c r="BV15" s="323"/>
      <c r="BW15" s="323"/>
      <c r="BX15" s="323"/>
      <c r="BY15" s="323"/>
      <c r="BZ15" s="323"/>
      <c r="CA15" s="323"/>
      <c r="CB15" s="323"/>
      <c r="CC15" s="323"/>
      <c r="CD15" s="323"/>
      <c r="CE15" s="323"/>
      <c r="CF15" s="323"/>
      <c r="CG15" s="323"/>
      <c r="CH15" s="323"/>
      <c r="CI15" s="323"/>
      <c r="CJ15" s="323"/>
      <c r="CK15" s="323"/>
      <c r="CL15" s="323"/>
      <c r="CM15" s="323"/>
      <c r="CN15" s="323"/>
      <c r="CO15" s="323"/>
      <c r="CP15" s="323"/>
      <c r="CQ15" s="323"/>
      <c r="CR15" s="323"/>
      <c r="CS15" s="323"/>
      <c r="CT15" s="323"/>
      <c r="CU15" s="323"/>
      <c r="CV15" s="323"/>
      <c r="CW15" s="323"/>
      <c r="CX15" s="323"/>
      <c r="CY15" s="323"/>
      <c r="CZ15" s="323"/>
      <c r="DA15" s="323"/>
      <c r="DB15" s="323"/>
      <c r="DC15" s="323"/>
      <c r="DD15" s="323"/>
      <c r="DE15" s="323"/>
      <c r="DF15" s="323"/>
      <c r="DG15" s="323"/>
      <c r="DH15" s="323"/>
      <c r="DI15" s="323"/>
      <c r="DJ15" s="323"/>
      <c r="DK15" s="323"/>
      <c r="DL15" s="323"/>
      <c r="DM15" s="323"/>
      <c r="DN15" s="323"/>
      <c r="DO15" s="323"/>
      <c r="DP15" s="323"/>
      <c r="DQ15" s="323"/>
      <c r="DR15" s="323"/>
      <c r="DS15" s="323"/>
      <c r="DT15" s="323"/>
      <c r="DU15" s="323"/>
      <c r="DV15" s="323"/>
      <c r="DW15" s="323"/>
      <c r="DX15" s="323"/>
    </row>
    <row r="16" spans="1:128" s="185" customFormat="1" ht="27.75" customHeight="1">
      <c r="A16" s="323"/>
      <c r="B16" s="323"/>
      <c r="C16" s="323"/>
      <c r="D16" s="323"/>
      <c r="E16" s="323"/>
      <c r="F16" s="323"/>
      <c r="G16" s="323"/>
      <c r="H16" s="323"/>
      <c r="I16" s="323"/>
      <c r="J16" s="323"/>
      <c r="K16" s="323"/>
      <c r="L16" s="323"/>
      <c r="M16" s="323"/>
      <c r="N16" s="323"/>
      <c r="O16" s="323"/>
      <c r="P16" s="323"/>
      <c r="Q16" s="323"/>
      <c r="R16" s="323"/>
      <c r="S16" s="323"/>
      <c r="T16" s="323"/>
      <c r="U16" s="323"/>
      <c r="V16" s="323"/>
      <c r="W16" s="323"/>
      <c r="X16" s="323"/>
      <c r="Y16" s="323"/>
      <c r="Z16" s="323"/>
      <c r="AA16" s="323"/>
      <c r="AB16" s="323"/>
      <c r="AC16" s="323"/>
      <c r="AD16" s="323"/>
      <c r="AE16" s="323"/>
      <c r="AF16" s="323"/>
      <c r="AG16" s="323"/>
      <c r="AH16" s="323"/>
      <c r="AI16" s="323"/>
      <c r="AJ16" s="323"/>
      <c r="AK16" s="323"/>
      <c r="AL16" s="323"/>
      <c r="AM16" s="323"/>
      <c r="AN16" s="323"/>
      <c r="AO16" s="323"/>
      <c r="AP16" s="323"/>
      <c r="AQ16" s="323"/>
      <c r="AR16" s="323"/>
      <c r="AS16" s="323"/>
      <c r="AT16" s="323"/>
      <c r="AU16" s="323"/>
      <c r="AV16" s="323"/>
      <c r="AW16" s="323"/>
      <c r="AX16" s="323"/>
      <c r="AY16" s="323"/>
      <c r="AZ16" s="323"/>
      <c r="BA16" s="323"/>
      <c r="BB16" s="323"/>
      <c r="BC16" s="323"/>
      <c r="BD16" s="323"/>
      <c r="BE16" s="323"/>
      <c r="BF16" s="323"/>
      <c r="BG16" s="323"/>
      <c r="BH16" s="323"/>
      <c r="BI16" s="323"/>
      <c r="BJ16" s="323"/>
      <c r="BK16" s="323"/>
      <c r="BL16" s="323"/>
      <c r="BM16" s="323"/>
      <c r="BN16" s="323"/>
      <c r="BO16" s="323"/>
      <c r="BP16" s="323"/>
      <c r="BQ16" s="323"/>
      <c r="BR16" s="323"/>
      <c r="BS16" s="323"/>
      <c r="BT16" s="323"/>
      <c r="BU16" s="323"/>
      <c r="BV16" s="323"/>
      <c r="BW16" s="323"/>
      <c r="BX16" s="323"/>
      <c r="BY16" s="323"/>
      <c r="BZ16" s="323"/>
      <c r="CA16" s="323"/>
      <c r="CB16" s="323"/>
      <c r="CC16" s="323"/>
      <c r="CD16" s="323"/>
      <c r="CE16" s="323"/>
      <c r="CF16" s="323"/>
      <c r="CG16" s="323"/>
      <c r="CH16" s="323"/>
      <c r="CI16" s="323"/>
      <c r="CJ16" s="323"/>
      <c r="CK16" s="323"/>
      <c r="CL16" s="323"/>
      <c r="CM16" s="323"/>
      <c r="CN16" s="323"/>
      <c r="CO16" s="323"/>
      <c r="CP16" s="323"/>
      <c r="CQ16" s="323"/>
      <c r="CR16" s="323"/>
      <c r="CS16" s="323"/>
      <c r="CT16" s="323"/>
      <c r="CU16" s="323"/>
      <c r="CV16" s="323"/>
      <c r="CW16" s="323"/>
      <c r="CX16" s="323"/>
      <c r="CY16" s="323"/>
      <c r="CZ16" s="323"/>
      <c r="DA16" s="323"/>
      <c r="DB16" s="323"/>
      <c r="DC16" s="323"/>
      <c r="DD16" s="323"/>
      <c r="DE16" s="323"/>
      <c r="DF16" s="323"/>
      <c r="DG16" s="323"/>
      <c r="DH16" s="323"/>
      <c r="DI16" s="323"/>
      <c r="DJ16" s="323"/>
      <c r="DK16" s="323"/>
      <c r="DL16" s="323"/>
      <c r="DM16" s="323"/>
      <c r="DN16" s="323"/>
      <c r="DO16" s="323"/>
      <c r="DP16" s="323"/>
      <c r="DQ16" s="323"/>
      <c r="DR16" s="323"/>
      <c r="DS16" s="323"/>
      <c r="DT16" s="323"/>
      <c r="DU16" s="323"/>
      <c r="DV16" s="323"/>
      <c r="DW16" s="323"/>
      <c r="DX16" s="323"/>
    </row>
    <row r="17" spans="1:128" s="2" customFormat="1" ht="40.5" customHeight="1">
      <c r="A17" s="322" t="s">
        <v>219</v>
      </c>
      <c r="B17" s="322"/>
      <c r="C17" s="322"/>
      <c r="D17" s="322"/>
      <c r="E17" s="322"/>
      <c r="F17" s="322"/>
      <c r="G17" s="322"/>
      <c r="H17" s="322"/>
      <c r="I17" s="322"/>
      <c r="J17" s="322"/>
      <c r="K17" s="322"/>
      <c r="L17" s="322"/>
      <c r="M17" s="322"/>
      <c r="N17" s="322"/>
      <c r="O17" s="322"/>
      <c r="P17" s="322"/>
      <c r="Q17" s="322"/>
      <c r="R17" s="322"/>
      <c r="S17" s="322"/>
      <c r="T17" s="322"/>
      <c r="U17" s="322"/>
      <c r="V17" s="322"/>
      <c r="W17" s="322"/>
      <c r="X17" s="322"/>
      <c r="Y17" s="322"/>
      <c r="Z17" s="322"/>
      <c r="AA17" s="322"/>
      <c r="AB17" s="322"/>
      <c r="AC17" s="322"/>
      <c r="AD17" s="322"/>
      <c r="AE17" s="322"/>
      <c r="AF17" s="322"/>
      <c r="AG17" s="322"/>
      <c r="AH17" s="322"/>
      <c r="AI17" s="322"/>
      <c r="AJ17" s="322"/>
      <c r="AK17" s="322"/>
      <c r="AL17" s="322"/>
      <c r="AM17" s="322"/>
      <c r="AN17" s="322"/>
      <c r="AO17" s="322"/>
      <c r="AP17" s="322"/>
      <c r="AQ17" s="322"/>
      <c r="AR17" s="322"/>
      <c r="AS17" s="322"/>
      <c r="AT17" s="322"/>
      <c r="AU17" s="322"/>
      <c r="AV17" s="322"/>
      <c r="AW17" s="322"/>
      <c r="AX17" s="322"/>
      <c r="AY17" s="322"/>
      <c r="AZ17" s="322"/>
      <c r="BA17" s="322"/>
      <c r="BB17" s="322"/>
      <c r="BC17" s="322"/>
      <c r="BD17" s="322"/>
      <c r="BE17" s="322"/>
      <c r="BF17" s="322"/>
      <c r="BG17" s="322"/>
      <c r="BH17" s="322"/>
      <c r="BI17" s="322"/>
      <c r="BJ17" s="322"/>
      <c r="BK17" s="322"/>
      <c r="BL17" s="322"/>
      <c r="BM17" s="322"/>
      <c r="BN17" s="322"/>
      <c r="BO17" s="322"/>
      <c r="BP17" s="322"/>
      <c r="BQ17" s="322"/>
      <c r="BR17" s="322"/>
      <c r="BS17" s="322"/>
      <c r="BT17" s="322"/>
      <c r="BU17" s="322"/>
      <c r="BV17" s="322"/>
      <c r="BW17" s="322"/>
      <c r="BX17" s="322"/>
      <c r="BY17" s="322"/>
      <c r="BZ17" s="322"/>
      <c r="CA17" s="322"/>
      <c r="CB17" s="322"/>
      <c r="CC17" s="322"/>
      <c r="CD17" s="322"/>
      <c r="CE17" s="322"/>
      <c r="CF17" s="322"/>
      <c r="CG17" s="322"/>
      <c r="CH17" s="322"/>
      <c r="CI17" s="322"/>
      <c r="CJ17" s="322"/>
      <c r="CK17" s="322"/>
      <c r="CL17" s="322"/>
      <c r="CM17" s="322"/>
      <c r="CN17" s="322"/>
      <c r="CO17" s="322"/>
      <c r="CP17" s="322"/>
      <c r="CQ17" s="322"/>
      <c r="CR17" s="322"/>
      <c r="CS17" s="322"/>
      <c r="CT17" s="322"/>
      <c r="CU17" s="322"/>
      <c r="CV17" s="322"/>
      <c r="CW17" s="322"/>
      <c r="CX17" s="322"/>
      <c r="CY17" s="322"/>
      <c r="CZ17" s="322"/>
      <c r="DA17" s="322"/>
      <c r="DB17" s="322"/>
      <c r="DC17" s="322"/>
      <c r="DD17" s="322"/>
      <c r="DE17" s="322"/>
      <c r="DF17" s="322"/>
      <c r="DG17" s="322"/>
      <c r="DH17" s="322"/>
      <c r="DI17" s="322"/>
      <c r="DJ17" s="322"/>
      <c r="DK17" s="322"/>
      <c r="DL17" s="322"/>
      <c r="DM17" s="322"/>
      <c r="DN17" s="322"/>
      <c r="DO17" s="322"/>
      <c r="DP17" s="322"/>
      <c r="DQ17" s="322"/>
      <c r="DR17" s="322"/>
      <c r="DS17" s="322"/>
      <c r="DT17" s="322"/>
      <c r="DU17" s="322"/>
      <c r="DV17" s="322"/>
      <c r="DW17" s="322"/>
      <c r="DX17" s="322"/>
    </row>
    <row r="18" spans="1:128" s="2" customFormat="1" ht="27.75" customHeight="1">
      <c r="A18" s="323" t="s">
        <v>336</v>
      </c>
      <c r="B18" s="323"/>
      <c r="C18" s="323"/>
      <c r="D18" s="323"/>
      <c r="E18" s="323"/>
      <c r="F18" s="323"/>
      <c r="G18" s="323"/>
      <c r="H18" s="323"/>
      <c r="I18" s="323"/>
      <c r="J18" s="323"/>
      <c r="K18" s="323"/>
      <c r="L18" s="323"/>
      <c r="M18" s="323"/>
      <c r="N18" s="323"/>
      <c r="O18" s="323"/>
      <c r="P18" s="323"/>
      <c r="Q18" s="323"/>
      <c r="R18" s="323"/>
      <c r="S18" s="323"/>
      <c r="T18" s="323"/>
      <c r="U18" s="323"/>
      <c r="V18" s="323"/>
      <c r="W18" s="323"/>
      <c r="X18" s="323"/>
      <c r="Y18" s="323"/>
      <c r="Z18" s="323"/>
      <c r="AA18" s="323"/>
      <c r="AB18" s="323"/>
      <c r="AC18" s="323"/>
      <c r="AD18" s="323"/>
      <c r="AE18" s="323"/>
      <c r="AF18" s="323"/>
      <c r="AG18" s="323"/>
      <c r="AH18" s="323"/>
      <c r="AI18" s="323"/>
      <c r="AJ18" s="323"/>
      <c r="AK18" s="323"/>
      <c r="AL18" s="323"/>
      <c r="AM18" s="323"/>
      <c r="AN18" s="323"/>
      <c r="AO18" s="323"/>
      <c r="AP18" s="323"/>
      <c r="AQ18" s="323"/>
      <c r="AR18" s="323"/>
      <c r="AS18" s="323"/>
      <c r="AT18" s="323"/>
      <c r="AU18" s="323"/>
      <c r="AV18" s="323"/>
      <c r="AW18" s="323"/>
      <c r="AX18" s="323"/>
      <c r="AY18" s="323"/>
      <c r="AZ18" s="323"/>
      <c r="BA18" s="323"/>
      <c r="BB18" s="323"/>
      <c r="BC18" s="323"/>
      <c r="BD18" s="323"/>
      <c r="BE18" s="323"/>
      <c r="BF18" s="323"/>
      <c r="BG18" s="323"/>
      <c r="BH18" s="323"/>
      <c r="BI18" s="323"/>
      <c r="BJ18" s="323"/>
      <c r="BK18" s="323"/>
      <c r="BL18" s="323"/>
      <c r="BM18" s="323"/>
      <c r="BN18" s="323"/>
      <c r="BO18" s="323"/>
      <c r="BP18" s="323"/>
      <c r="BQ18" s="323"/>
      <c r="BR18" s="323"/>
      <c r="BS18" s="323"/>
      <c r="BT18" s="323"/>
      <c r="BU18" s="323"/>
      <c r="BV18" s="323"/>
      <c r="BW18" s="323"/>
      <c r="BX18" s="323"/>
      <c r="BY18" s="323"/>
      <c r="BZ18" s="323"/>
      <c r="CA18" s="323"/>
      <c r="CB18" s="323"/>
      <c r="CC18" s="323"/>
      <c r="CD18" s="323"/>
      <c r="CE18" s="323"/>
      <c r="CF18" s="323"/>
      <c r="CG18" s="323"/>
      <c r="CH18" s="323"/>
      <c r="CI18" s="323"/>
      <c r="CJ18" s="323"/>
      <c r="CK18" s="323"/>
      <c r="CL18" s="323"/>
      <c r="CM18" s="323"/>
      <c r="CN18" s="323"/>
      <c r="CO18" s="323"/>
      <c r="CP18" s="323"/>
      <c r="CQ18" s="323"/>
      <c r="CR18" s="323"/>
      <c r="CS18" s="323"/>
      <c r="CT18" s="323"/>
      <c r="CU18" s="323"/>
      <c r="CV18" s="323"/>
      <c r="CW18" s="323"/>
      <c r="CX18" s="323"/>
      <c r="CY18" s="323"/>
      <c r="CZ18" s="323"/>
      <c r="DA18" s="323"/>
      <c r="DB18" s="323"/>
      <c r="DC18" s="323"/>
      <c r="DD18" s="323"/>
      <c r="DE18" s="323"/>
      <c r="DF18" s="323"/>
      <c r="DG18" s="323"/>
      <c r="DH18" s="323"/>
      <c r="DI18" s="323"/>
      <c r="DJ18" s="323"/>
      <c r="DK18" s="323"/>
      <c r="DL18" s="323"/>
      <c r="DM18" s="323"/>
      <c r="DN18" s="323"/>
      <c r="DO18" s="323"/>
      <c r="DP18" s="323"/>
      <c r="DQ18" s="323"/>
      <c r="DR18" s="323"/>
      <c r="DS18" s="323"/>
      <c r="DT18" s="323"/>
      <c r="DU18" s="323"/>
      <c r="DV18" s="323"/>
      <c r="DW18" s="323"/>
      <c r="DX18" s="323"/>
    </row>
    <row r="19" spans="1:128" s="2" customFormat="1" ht="16.5" customHeight="1">
      <c r="A19" s="323"/>
      <c r="B19" s="323"/>
      <c r="C19" s="323"/>
      <c r="D19" s="323"/>
      <c r="E19" s="323"/>
      <c r="F19" s="323"/>
      <c r="G19" s="323"/>
      <c r="H19" s="323"/>
      <c r="I19" s="323"/>
      <c r="J19" s="323"/>
      <c r="K19" s="323"/>
      <c r="L19" s="323"/>
      <c r="M19" s="323"/>
      <c r="N19" s="323"/>
      <c r="O19" s="323"/>
      <c r="P19" s="323"/>
      <c r="Q19" s="323"/>
      <c r="R19" s="323"/>
      <c r="S19" s="323"/>
      <c r="T19" s="323"/>
      <c r="U19" s="323"/>
      <c r="V19" s="323"/>
      <c r="W19" s="323"/>
      <c r="X19" s="323"/>
      <c r="Y19" s="323"/>
      <c r="Z19" s="323"/>
      <c r="AA19" s="323"/>
      <c r="AB19" s="323"/>
      <c r="AC19" s="323"/>
      <c r="AD19" s="323"/>
      <c r="AE19" s="323"/>
      <c r="AF19" s="323"/>
      <c r="AG19" s="323"/>
      <c r="AH19" s="323"/>
      <c r="AI19" s="323"/>
      <c r="AJ19" s="323"/>
      <c r="AK19" s="323"/>
      <c r="AL19" s="323"/>
      <c r="AM19" s="323"/>
      <c r="AN19" s="323"/>
      <c r="AO19" s="323"/>
      <c r="AP19" s="323"/>
      <c r="AQ19" s="323"/>
      <c r="AR19" s="323"/>
      <c r="AS19" s="323"/>
      <c r="AT19" s="323"/>
      <c r="AU19" s="323"/>
      <c r="AV19" s="323"/>
      <c r="AW19" s="323"/>
      <c r="AX19" s="323"/>
      <c r="AY19" s="323"/>
      <c r="AZ19" s="323"/>
      <c r="BA19" s="323"/>
      <c r="BB19" s="323"/>
      <c r="BC19" s="323"/>
      <c r="BD19" s="323"/>
      <c r="BE19" s="323"/>
      <c r="BF19" s="323"/>
      <c r="BG19" s="323"/>
      <c r="BH19" s="323"/>
      <c r="BI19" s="323"/>
      <c r="BJ19" s="323"/>
      <c r="BK19" s="323"/>
      <c r="BL19" s="323"/>
      <c r="BM19" s="323"/>
      <c r="BN19" s="323"/>
      <c r="BO19" s="323"/>
      <c r="BP19" s="323"/>
      <c r="BQ19" s="323"/>
      <c r="BR19" s="323"/>
      <c r="BS19" s="323"/>
      <c r="BT19" s="323"/>
      <c r="BU19" s="323"/>
      <c r="BV19" s="323"/>
      <c r="BW19" s="323"/>
      <c r="BX19" s="323"/>
      <c r="BY19" s="323"/>
      <c r="BZ19" s="323"/>
      <c r="CA19" s="323"/>
      <c r="CB19" s="323"/>
      <c r="CC19" s="323"/>
      <c r="CD19" s="323"/>
      <c r="CE19" s="323"/>
      <c r="CF19" s="323"/>
      <c r="CG19" s="323"/>
      <c r="CH19" s="323"/>
      <c r="CI19" s="323"/>
      <c r="CJ19" s="323"/>
      <c r="CK19" s="323"/>
      <c r="CL19" s="323"/>
      <c r="CM19" s="323"/>
      <c r="CN19" s="323"/>
      <c r="CO19" s="323"/>
      <c r="CP19" s="323"/>
      <c r="CQ19" s="323"/>
      <c r="CR19" s="323"/>
      <c r="CS19" s="323"/>
      <c r="CT19" s="323"/>
      <c r="CU19" s="323"/>
      <c r="CV19" s="323"/>
      <c r="CW19" s="323"/>
      <c r="CX19" s="323"/>
      <c r="CY19" s="323"/>
      <c r="CZ19" s="323"/>
      <c r="DA19" s="323"/>
      <c r="DB19" s="323"/>
      <c r="DC19" s="323"/>
      <c r="DD19" s="323"/>
      <c r="DE19" s="323"/>
      <c r="DF19" s="323"/>
      <c r="DG19" s="323"/>
      <c r="DH19" s="323"/>
      <c r="DI19" s="323"/>
      <c r="DJ19" s="323"/>
      <c r="DK19" s="323"/>
      <c r="DL19" s="323"/>
      <c r="DM19" s="323"/>
      <c r="DN19" s="323"/>
      <c r="DO19" s="323"/>
      <c r="DP19" s="323"/>
      <c r="DQ19" s="323"/>
      <c r="DR19" s="323"/>
      <c r="DS19" s="323"/>
      <c r="DT19" s="323"/>
      <c r="DU19" s="323"/>
      <c r="DV19" s="323"/>
      <c r="DW19" s="323"/>
      <c r="DX19" s="323"/>
    </row>
    <row r="20" spans="1:128" s="2" customFormat="1" ht="33.75" customHeight="1">
      <c r="A20" s="322" t="s">
        <v>350</v>
      </c>
      <c r="B20" s="322"/>
      <c r="C20" s="322"/>
      <c r="D20" s="322"/>
      <c r="E20" s="322"/>
      <c r="F20" s="322"/>
      <c r="G20" s="322"/>
      <c r="H20" s="322"/>
      <c r="I20" s="322"/>
      <c r="J20" s="322"/>
      <c r="K20" s="322"/>
      <c r="L20" s="322"/>
      <c r="M20" s="322"/>
      <c r="N20" s="322"/>
      <c r="O20" s="322"/>
      <c r="P20" s="322"/>
      <c r="Q20" s="322"/>
      <c r="R20" s="322"/>
      <c r="S20" s="322"/>
      <c r="T20" s="322"/>
      <c r="U20" s="322"/>
      <c r="V20" s="322"/>
      <c r="W20" s="322"/>
      <c r="X20" s="322"/>
      <c r="Y20" s="322"/>
      <c r="Z20" s="322"/>
      <c r="AA20" s="322"/>
      <c r="AB20" s="322"/>
      <c r="AC20" s="322"/>
      <c r="AD20" s="322"/>
      <c r="AE20" s="322"/>
      <c r="AF20" s="322"/>
      <c r="AG20" s="322"/>
      <c r="AH20" s="322"/>
      <c r="AI20" s="322"/>
      <c r="AJ20" s="322"/>
      <c r="AK20" s="322"/>
      <c r="AL20" s="322"/>
      <c r="AM20" s="322"/>
      <c r="AN20" s="322"/>
      <c r="AO20" s="322"/>
      <c r="AP20" s="322"/>
      <c r="AQ20" s="322"/>
      <c r="AR20" s="322"/>
      <c r="AS20" s="322"/>
      <c r="AT20" s="322"/>
      <c r="AU20" s="322"/>
      <c r="AV20" s="322"/>
      <c r="AW20" s="322"/>
      <c r="AX20" s="322"/>
      <c r="AY20" s="322"/>
      <c r="AZ20" s="322"/>
      <c r="BA20" s="322"/>
      <c r="BB20" s="322"/>
      <c r="BC20" s="322"/>
      <c r="BD20" s="322"/>
      <c r="BE20" s="322"/>
      <c r="BF20" s="322"/>
      <c r="BG20" s="322"/>
      <c r="BH20" s="322"/>
      <c r="BI20" s="322"/>
      <c r="BJ20" s="322"/>
      <c r="BK20" s="322"/>
      <c r="BL20" s="322"/>
      <c r="BM20" s="322"/>
      <c r="BN20" s="322"/>
      <c r="BO20" s="322"/>
      <c r="BP20" s="322"/>
      <c r="BQ20" s="322"/>
      <c r="BR20" s="322"/>
      <c r="BS20" s="322"/>
      <c r="BT20" s="322"/>
      <c r="BU20" s="322"/>
      <c r="BV20" s="322"/>
      <c r="BW20" s="322"/>
      <c r="BX20" s="322"/>
      <c r="BY20" s="322"/>
      <c r="BZ20" s="322"/>
      <c r="CA20" s="322"/>
      <c r="CB20" s="322"/>
      <c r="CC20" s="322"/>
      <c r="CD20" s="322"/>
      <c r="CE20" s="322"/>
      <c r="CF20" s="322"/>
      <c r="CG20" s="322"/>
      <c r="CH20" s="322"/>
      <c r="CI20" s="322"/>
      <c r="CJ20" s="322"/>
      <c r="CK20" s="322"/>
      <c r="CL20" s="322"/>
      <c r="CM20" s="322"/>
      <c r="CN20" s="322"/>
      <c r="CO20" s="322"/>
      <c r="CP20" s="322"/>
      <c r="CQ20" s="322"/>
      <c r="CR20" s="322"/>
      <c r="CS20" s="322"/>
      <c r="CT20" s="322"/>
      <c r="CU20" s="322"/>
      <c r="CV20" s="322"/>
      <c r="CW20" s="322"/>
      <c r="CX20" s="322"/>
      <c r="CY20" s="322"/>
      <c r="CZ20" s="322"/>
      <c r="DA20" s="322"/>
      <c r="DB20" s="322"/>
      <c r="DC20" s="322"/>
      <c r="DD20" s="322"/>
      <c r="DE20" s="161"/>
      <c r="DF20" s="161"/>
      <c r="DG20" s="161"/>
      <c r="DH20" s="161"/>
      <c r="DI20" s="161"/>
      <c r="DJ20" s="161"/>
      <c r="DK20" s="161"/>
      <c r="DL20" s="161"/>
      <c r="DM20" s="161"/>
      <c r="DN20" s="161"/>
      <c r="DO20" s="161"/>
      <c r="DP20" s="161"/>
      <c r="DQ20" s="161"/>
      <c r="DR20" s="161"/>
      <c r="DS20" s="161"/>
      <c r="DT20" s="161"/>
      <c r="DU20" s="161"/>
      <c r="DV20" s="161"/>
      <c r="DW20" s="161"/>
      <c r="DX20" s="161"/>
    </row>
    <row r="21" spans="1:128" s="2" customFormat="1" ht="16.5" customHeight="1">
      <c r="A21" s="165"/>
      <c r="B21" s="322" t="s">
        <v>4</v>
      </c>
      <c r="C21" s="322"/>
      <c r="D21" s="322"/>
      <c r="E21" s="322"/>
      <c r="F21" s="322"/>
      <c r="G21" s="322"/>
      <c r="H21" s="322"/>
      <c r="I21" s="322"/>
      <c r="J21" s="322"/>
      <c r="K21" s="322"/>
      <c r="L21" s="322"/>
      <c r="M21" s="322"/>
      <c r="N21" s="322"/>
      <c r="O21" s="322"/>
      <c r="P21" s="322"/>
      <c r="Q21" s="322"/>
      <c r="R21" s="165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1"/>
      <c r="BA21" s="161"/>
      <c r="BB21" s="161"/>
      <c r="BC21" s="161"/>
      <c r="BD21" s="161"/>
      <c r="BE21" s="161"/>
      <c r="BF21" s="161"/>
      <c r="BG21" s="161"/>
      <c r="BH21" s="161"/>
      <c r="BI21" s="161"/>
      <c r="BJ21" s="161"/>
      <c r="BK21" s="161"/>
      <c r="BL21" s="161"/>
      <c r="BM21" s="161"/>
      <c r="BN21" s="161"/>
      <c r="BO21" s="161"/>
      <c r="BP21" s="161"/>
      <c r="BQ21" s="161"/>
      <c r="BR21" s="161"/>
      <c r="BS21" s="161"/>
      <c r="BT21" s="161"/>
      <c r="BU21" s="161"/>
      <c r="BV21" s="161"/>
      <c r="BW21" s="161"/>
      <c r="BX21" s="161"/>
      <c r="BY21" s="161"/>
      <c r="BZ21" s="161"/>
      <c r="CA21" s="161"/>
      <c r="CB21" s="161"/>
      <c r="CC21" s="161"/>
      <c r="CD21" s="161"/>
      <c r="CE21" s="161"/>
      <c r="CF21" s="161"/>
      <c r="CG21" s="161"/>
      <c r="CH21" s="161"/>
      <c r="CI21" s="161"/>
      <c r="CJ21" s="161"/>
      <c r="CK21" s="161"/>
      <c r="CL21" s="165"/>
      <c r="CM21" s="165"/>
      <c r="CN21" s="165"/>
      <c r="CO21" s="165"/>
      <c r="CP21" s="165"/>
      <c r="CQ21" s="165"/>
      <c r="CR21" s="165"/>
      <c r="CS21" s="165"/>
      <c r="CT21" s="165"/>
      <c r="CU21" s="165"/>
      <c r="CV21" s="165"/>
      <c r="CW21" s="165"/>
      <c r="CX21" s="165"/>
      <c r="CY21" s="165"/>
      <c r="CZ21" s="165"/>
      <c r="DA21" s="165"/>
      <c r="DB21" s="165"/>
      <c r="DC21" s="165"/>
      <c r="DD21" s="165"/>
      <c r="DE21" s="161"/>
      <c r="DF21" s="161"/>
      <c r="DG21" s="161"/>
      <c r="DH21" s="161"/>
      <c r="DI21" s="161"/>
      <c r="DJ21" s="161"/>
      <c r="DK21" s="161"/>
      <c r="DL21" s="161"/>
      <c r="DM21" s="161"/>
      <c r="DN21" s="161"/>
      <c r="DO21" s="161"/>
      <c r="DP21" s="161"/>
      <c r="DQ21" s="161"/>
      <c r="DR21" s="161"/>
      <c r="DS21" s="161"/>
      <c r="DT21" s="161"/>
      <c r="DU21" s="161"/>
      <c r="DV21" s="161"/>
      <c r="DW21" s="161"/>
      <c r="DX21" s="161"/>
    </row>
    <row r="22" spans="1:128" s="2" customFormat="1" ht="16.5" customHeight="1">
      <c r="A22" s="165"/>
      <c r="B22" s="322" t="s">
        <v>220</v>
      </c>
      <c r="C22" s="322"/>
      <c r="D22" s="322"/>
      <c r="E22" s="322"/>
      <c r="F22" s="322"/>
      <c r="G22" s="322"/>
      <c r="H22" s="322"/>
      <c r="I22" s="322"/>
      <c r="J22" s="322"/>
      <c r="K22" s="322"/>
      <c r="L22" s="322"/>
      <c r="M22" s="322"/>
      <c r="N22" s="322"/>
      <c r="O22" s="322"/>
      <c r="P22" s="322"/>
      <c r="Q22" s="322"/>
      <c r="R22" s="322"/>
      <c r="S22" s="322"/>
      <c r="T22" s="322"/>
      <c r="U22" s="322"/>
      <c r="V22" s="322"/>
      <c r="W22" s="322"/>
      <c r="X22" s="322"/>
      <c r="Y22" s="322"/>
      <c r="Z22" s="322"/>
      <c r="AA22" s="322"/>
      <c r="AB22" s="322"/>
      <c r="AC22" s="322"/>
      <c r="AD22" s="322"/>
      <c r="AE22" s="322"/>
      <c r="AF22" s="322"/>
      <c r="AG22" s="322"/>
      <c r="AH22" s="322"/>
      <c r="AI22" s="322"/>
      <c r="AJ22" s="322"/>
      <c r="AK22" s="322"/>
      <c r="AL22" s="322"/>
      <c r="AM22" s="322"/>
      <c r="AN22" s="322"/>
      <c r="AO22" s="322"/>
      <c r="AP22" s="322"/>
      <c r="AQ22" s="322"/>
      <c r="AR22" s="322"/>
      <c r="AS22" s="322"/>
      <c r="AT22" s="322"/>
      <c r="AU22" s="322"/>
      <c r="AV22" s="322"/>
      <c r="AW22" s="322"/>
      <c r="AX22" s="322"/>
      <c r="AY22" s="322"/>
      <c r="AZ22" s="322"/>
      <c r="BA22" s="322"/>
      <c r="BB22" s="322"/>
      <c r="BC22" s="322"/>
      <c r="BD22" s="322"/>
      <c r="BE22" s="322"/>
      <c r="BF22" s="322"/>
      <c r="BG22" s="322"/>
      <c r="BH22" s="322"/>
      <c r="BI22" s="322"/>
      <c r="BJ22" s="322"/>
      <c r="BK22" s="322"/>
      <c r="BL22" s="322"/>
      <c r="BM22" s="322"/>
      <c r="BN22" s="322"/>
      <c r="BO22" s="322"/>
      <c r="BP22" s="322"/>
      <c r="BQ22" s="322"/>
      <c r="BR22" s="322"/>
      <c r="BS22" s="322"/>
      <c r="BT22" s="322"/>
      <c r="BU22" s="322"/>
      <c r="BV22" s="322"/>
      <c r="BW22" s="322"/>
      <c r="BX22" s="322"/>
      <c r="BY22" s="322"/>
      <c r="BZ22" s="322"/>
      <c r="CA22" s="322"/>
      <c r="CB22" s="322"/>
      <c r="CC22" s="322"/>
      <c r="CD22" s="322"/>
      <c r="CE22" s="322"/>
      <c r="CF22" s="322"/>
      <c r="CG22" s="322"/>
      <c r="CH22" s="322"/>
      <c r="CI22" s="322"/>
      <c r="CJ22" s="322"/>
      <c r="CK22" s="322"/>
      <c r="CL22" s="322"/>
      <c r="CM22" s="322"/>
      <c r="CN22" s="322"/>
      <c r="CO22" s="322"/>
      <c r="CP22" s="322"/>
      <c r="CQ22" s="322"/>
      <c r="CR22" s="322"/>
      <c r="CS22" s="322"/>
      <c r="CT22" s="322"/>
      <c r="CU22" s="322"/>
      <c r="CV22" s="322"/>
      <c r="CW22" s="165"/>
      <c r="CX22" s="165"/>
      <c r="CY22" s="165"/>
      <c r="CZ22" s="165"/>
      <c r="DA22" s="165"/>
      <c r="DB22" s="165"/>
      <c r="DC22" s="165"/>
      <c r="DD22" s="165"/>
      <c r="DE22" s="161"/>
      <c r="DF22" s="161"/>
      <c r="DG22" s="161"/>
      <c r="DH22" s="161"/>
      <c r="DI22" s="161"/>
      <c r="DJ22" s="161"/>
      <c r="DK22" s="161"/>
      <c r="DL22" s="161"/>
      <c r="DM22" s="161"/>
      <c r="DN22" s="161"/>
      <c r="DO22" s="161"/>
      <c r="DP22" s="161"/>
      <c r="DQ22" s="161"/>
      <c r="DR22" s="161"/>
      <c r="DS22" s="161"/>
      <c r="DT22" s="161"/>
      <c r="DU22" s="161"/>
      <c r="DV22" s="161"/>
      <c r="DW22" s="161"/>
      <c r="DX22" s="161"/>
    </row>
    <row r="23" spans="1:128" s="2" customFormat="1" ht="16.5" customHeight="1">
      <c r="A23" s="165"/>
      <c r="B23" s="166"/>
      <c r="C23" s="166"/>
      <c r="D23" s="161"/>
      <c r="E23" s="161"/>
      <c r="F23" s="161"/>
      <c r="G23" s="161"/>
      <c r="H23" s="161"/>
      <c r="I23" s="325" t="s">
        <v>303</v>
      </c>
      <c r="J23" s="325"/>
      <c r="K23" s="325"/>
      <c r="L23" s="325"/>
      <c r="M23" s="325"/>
      <c r="N23" s="325"/>
      <c r="O23" s="325"/>
      <c r="P23" s="325"/>
      <c r="Q23" s="325"/>
      <c r="R23" s="325"/>
      <c r="S23" s="325"/>
      <c r="T23" s="325"/>
      <c r="U23" s="325"/>
      <c r="V23" s="325"/>
      <c r="W23" s="325"/>
      <c r="X23" s="325"/>
      <c r="Y23" s="325"/>
      <c r="Z23" s="325"/>
      <c r="AA23" s="325"/>
      <c r="AB23" s="325"/>
      <c r="AC23" s="325"/>
      <c r="AD23" s="325"/>
      <c r="AE23" s="325"/>
      <c r="AF23" s="325"/>
      <c r="AG23" s="325"/>
      <c r="AH23" s="325"/>
      <c r="AI23" s="325"/>
      <c r="AJ23" s="325"/>
      <c r="AK23" s="325"/>
      <c r="AL23" s="166"/>
      <c r="AM23" s="166"/>
      <c r="AN23" s="166"/>
      <c r="AO23" s="166"/>
      <c r="AP23" s="166"/>
      <c r="AQ23" s="166"/>
      <c r="AR23" s="166"/>
      <c r="AS23" s="166"/>
      <c r="AT23" s="166"/>
      <c r="AU23" s="166"/>
      <c r="AV23" s="166"/>
      <c r="AW23" s="166"/>
      <c r="AX23" s="166"/>
      <c r="AY23" s="166"/>
      <c r="AZ23" s="166"/>
      <c r="BA23" s="166"/>
      <c r="BB23" s="166"/>
      <c r="BC23" s="166"/>
      <c r="BD23" s="166"/>
      <c r="BE23" s="166"/>
      <c r="BF23" s="166"/>
      <c r="BG23" s="166"/>
      <c r="BH23" s="166"/>
      <c r="BI23" s="166"/>
      <c r="BJ23" s="166"/>
      <c r="BK23" s="166"/>
      <c r="BL23" s="166"/>
      <c r="BM23" s="166"/>
      <c r="BN23" s="166"/>
      <c r="BO23" s="166"/>
      <c r="BP23" s="166"/>
      <c r="BQ23" s="166"/>
      <c r="BR23" s="166"/>
      <c r="BS23" s="166"/>
      <c r="BT23" s="166"/>
      <c r="BU23" s="166"/>
      <c r="BV23" s="166"/>
      <c r="BW23" s="166"/>
      <c r="BX23" s="166"/>
      <c r="BY23" s="166"/>
      <c r="BZ23" s="166"/>
      <c r="CA23" s="166"/>
      <c r="CB23" s="166"/>
      <c r="CC23" s="166"/>
      <c r="CD23" s="166"/>
      <c r="CE23" s="166"/>
      <c r="CF23" s="166"/>
      <c r="CG23" s="166"/>
      <c r="CH23" s="166"/>
      <c r="CI23" s="166"/>
      <c r="CJ23" s="166"/>
      <c r="CK23" s="166"/>
      <c r="CL23" s="166"/>
      <c r="CM23" s="166"/>
      <c r="CN23" s="166"/>
      <c r="CO23" s="166"/>
      <c r="CP23" s="166"/>
      <c r="CQ23" s="166"/>
      <c r="CR23" s="166"/>
      <c r="CS23" s="166"/>
      <c r="CT23" s="166"/>
      <c r="CU23" s="166"/>
      <c r="CV23" s="166"/>
      <c r="CW23" s="165"/>
      <c r="CX23" s="165"/>
      <c r="CY23" s="165"/>
      <c r="CZ23" s="165"/>
      <c r="DA23" s="165"/>
      <c r="DB23" s="165"/>
      <c r="DC23" s="165"/>
      <c r="DD23" s="165"/>
      <c r="DE23" s="161"/>
      <c r="DF23" s="161"/>
      <c r="DG23" s="161"/>
      <c r="DH23" s="161"/>
      <c r="DI23" s="161"/>
      <c r="DJ23" s="161"/>
      <c r="DK23" s="161"/>
      <c r="DL23" s="161"/>
      <c r="DM23" s="161"/>
      <c r="DN23" s="161"/>
      <c r="DO23" s="161"/>
      <c r="DP23" s="161"/>
      <c r="DQ23" s="161"/>
      <c r="DR23" s="161"/>
      <c r="DS23" s="161"/>
      <c r="DT23" s="161"/>
      <c r="DU23" s="161"/>
      <c r="DV23" s="161"/>
      <c r="DW23" s="161"/>
      <c r="DX23" s="161"/>
    </row>
    <row r="24" spans="1:128" s="2" customFormat="1" ht="32.25" customHeight="1">
      <c r="A24" s="165"/>
      <c r="B24" s="322" t="s">
        <v>221</v>
      </c>
      <c r="C24" s="322"/>
      <c r="D24" s="322"/>
      <c r="E24" s="322"/>
      <c r="F24" s="322"/>
      <c r="G24" s="322"/>
      <c r="H24" s="322"/>
      <c r="I24" s="322"/>
      <c r="J24" s="322"/>
      <c r="K24" s="322"/>
      <c r="L24" s="322"/>
      <c r="M24" s="322"/>
      <c r="N24" s="322"/>
      <c r="O24" s="322"/>
      <c r="P24" s="322"/>
      <c r="Q24" s="322"/>
      <c r="R24" s="322"/>
      <c r="S24" s="322"/>
      <c r="T24" s="322"/>
      <c r="U24" s="322"/>
      <c r="V24" s="322"/>
      <c r="W24" s="322"/>
      <c r="X24" s="322"/>
      <c r="Y24" s="322"/>
      <c r="Z24" s="322"/>
      <c r="AA24" s="322"/>
      <c r="AB24" s="322"/>
      <c r="AC24" s="322"/>
      <c r="AD24" s="322"/>
      <c r="AE24" s="322"/>
      <c r="AF24" s="322"/>
      <c r="AG24" s="322"/>
      <c r="AH24" s="322"/>
      <c r="AI24" s="322"/>
      <c r="AJ24" s="322"/>
      <c r="AK24" s="322"/>
      <c r="AL24" s="322"/>
      <c r="AM24" s="322"/>
      <c r="AN24" s="322"/>
      <c r="AO24" s="322"/>
      <c r="AP24" s="322"/>
      <c r="AQ24" s="322"/>
      <c r="AR24" s="322"/>
      <c r="AS24" s="322"/>
      <c r="AT24" s="322"/>
      <c r="AU24" s="322"/>
      <c r="AV24" s="322"/>
      <c r="AW24" s="322"/>
      <c r="AX24" s="322"/>
      <c r="AY24" s="322"/>
      <c r="AZ24" s="322"/>
      <c r="BA24" s="322"/>
      <c r="BB24" s="322"/>
      <c r="BC24" s="322"/>
      <c r="BD24" s="322"/>
      <c r="BE24" s="322"/>
      <c r="BF24" s="322"/>
      <c r="BG24" s="322"/>
      <c r="BH24" s="322"/>
      <c r="BI24" s="322"/>
      <c r="BJ24" s="322"/>
      <c r="BK24" s="322"/>
      <c r="BL24" s="322"/>
      <c r="BM24" s="322"/>
      <c r="BN24" s="322"/>
      <c r="BO24" s="322"/>
      <c r="BP24" s="322"/>
      <c r="BQ24" s="322"/>
      <c r="BR24" s="322"/>
      <c r="BS24" s="322"/>
      <c r="BT24" s="322"/>
      <c r="BU24" s="322"/>
      <c r="BV24" s="322"/>
      <c r="BW24" s="322"/>
      <c r="BX24" s="322"/>
      <c r="BY24" s="322"/>
      <c r="BZ24" s="322"/>
      <c r="CA24" s="322"/>
      <c r="CB24" s="322"/>
      <c r="CC24" s="322"/>
      <c r="CD24" s="322"/>
      <c r="CE24" s="322"/>
      <c r="CF24" s="322"/>
      <c r="CG24" s="322"/>
      <c r="CH24" s="322"/>
      <c r="CI24" s="322"/>
      <c r="CJ24" s="322"/>
      <c r="CK24" s="322"/>
      <c r="CL24" s="322"/>
      <c r="CM24" s="322"/>
      <c r="CN24" s="322"/>
      <c r="CO24" s="322"/>
      <c r="CP24" s="322"/>
      <c r="CQ24" s="322"/>
      <c r="CR24" s="322"/>
      <c r="CS24" s="322"/>
      <c r="CT24" s="322"/>
      <c r="CU24" s="322"/>
      <c r="CV24" s="322"/>
      <c r="CW24" s="322"/>
      <c r="CX24" s="322"/>
      <c r="CY24" s="322"/>
      <c r="CZ24" s="322"/>
      <c r="DA24" s="322"/>
      <c r="DB24" s="322"/>
      <c r="DC24" s="322"/>
      <c r="DD24" s="322"/>
      <c r="DE24" s="322"/>
      <c r="DF24" s="322"/>
      <c r="DG24" s="322"/>
      <c r="DH24" s="322"/>
      <c r="DI24" s="322"/>
      <c r="DJ24" s="322"/>
      <c r="DK24" s="322"/>
      <c r="DL24" s="322"/>
      <c r="DM24" s="322"/>
      <c r="DN24" s="322"/>
      <c r="DO24" s="322"/>
      <c r="DP24" s="322"/>
      <c r="DQ24" s="322"/>
      <c r="DR24" s="322"/>
      <c r="DS24" s="322"/>
      <c r="DT24" s="322"/>
      <c r="DU24" s="322"/>
      <c r="DV24" s="322"/>
      <c r="DW24" s="322"/>
      <c r="DX24" s="322"/>
    </row>
    <row r="25" spans="1:128" s="2" customFormat="1" ht="16.5" customHeight="1">
      <c r="A25" s="165"/>
      <c r="B25" s="166"/>
      <c r="C25" s="166"/>
      <c r="D25" s="161"/>
      <c r="E25" s="161"/>
      <c r="F25" s="161"/>
      <c r="G25" s="161"/>
      <c r="H25" s="161"/>
      <c r="I25" s="325" t="s">
        <v>223</v>
      </c>
      <c r="J25" s="325"/>
      <c r="K25" s="325"/>
      <c r="L25" s="325"/>
      <c r="M25" s="325"/>
      <c r="N25" s="325"/>
      <c r="O25" s="325"/>
      <c r="P25" s="325"/>
      <c r="Q25" s="325"/>
      <c r="R25" s="325"/>
      <c r="S25" s="325"/>
      <c r="T25" s="325"/>
      <c r="U25" s="325"/>
      <c r="V25" s="325"/>
      <c r="W25" s="325"/>
      <c r="X25" s="325"/>
      <c r="Y25" s="325"/>
      <c r="Z25" s="325"/>
      <c r="AA25" s="325"/>
      <c r="AB25" s="325"/>
      <c r="AC25" s="325"/>
      <c r="AD25" s="325"/>
      <c r="AE25" s="325"/>
      <c r="AF25" s="325"/>
      <c r="AG25" s="325"/>
      <c r="AH25" s="325"/>
      <c r="AI25" s="325"/>
      <c r="AJ25" s="325"/>
      <c r="AK25" s="325"/>
      <c r="AL25" s="166"/>
      <c r="AM25" s="166"/>
      <c r="AN25" s="166"/>
      <c r="AO25" s="166"/>
      <c r="AP25" s="166"/>
      <c r="AQ25" s="166"/>
      <c r="AR25" s="166"/>
      <c r="AS25" s="166"/>
      <c r="AT25" s="166"/>
      <c r="AU25" s="166"/>
      <c r="AV25" s="166"/>
      <c r="AW25" s="166"/>
      <c r="AX25" s="166"/>
      <c r="AY25" s="166"/>
      <c r="AZ25" s="166"/>
      <c r="BA25" s="166"/>
      <c r="BB25" s="166"/>
      <c r="BC25" s="166"/>
      <c r="BD25" s="166"/>
      <c r="BE25" s="166"/>
      <c r="BF25" s="166"/>
      <c r="BG25" s="166"/>
      <c r="BH25" s="166"/>
      <c r="BI25" s="166"/>
      <c r="BJ25" s="166"/>
      <c r="BK25" s="166"/>
      <c r="BL25" s="166"/>
      <c r="BM25" s="166"/>
      <c r="BN25" s="166"/>
      <c r="BO25" s="166"/>
      <c r="BP25" s="166"/>
      <c r="BQ25" s="166"/>
      <c r="BR25" s="166"/>
      <c r="BS25" s="166"/>
      <c r="BT25" s="166"/>
      <c r="BU25" s="166"/>
      <c r="BV25" s="166"/>
      <c r="BW25" s="166"/>
      <c r="BX25" s="166"/>
      <c r="BY25" s="166"/>
      <c r="BZ25" s="166"/>
      <c r="CA25" s="166"/>
      <c r="CB25" s="166"/>
      <c r="CC25" s="166"/>
      <c r="CD25" s="166"/>
      <c r="CE25" s="166"/>
      <c r="CF25" s="166"/>
      <c r="CG25" s="166"/>
      <c r="CH25" s="166"/>
      <c r="CI25" s="166"/>
      <c r="CJ25" s="166"/>
      <c r="CK25" s="166"/>
      <c r="CL25" s="166"/>
      <c r="CM25" s="166"/>
      <c r="CN25" s="166"/>
      <c r="CO25" s="166"/>
      <c r="CP25" s="166"/>
      <c r="CQ25" s="166"/>
      <c r="CR25" s="166"/>
      <c r="CS25" s="166"/>
      <c r="CT25" s="166"/>
      <c r="CU25" s="166"/>
      <c r="CV25" s="166"/>
      <c r="CW25" s="165"/>
      <c r="CX25" s="165"/>
      <c r="CY25" s="165"/>
      <c r="CZ25" s="165"/>
      <c r="DA25" s="165"/>
      <c r="DB25" s="165"/>
      <c r="DC25" s="165"/>
      <c r="DD25" s="165"/>
      <c r="DE25" s="161"/>
      <c r="DF25" s="161"/>
      <c r="DG25" s="161"/>
      <c r="DH25" s="161"/>
      <c r="DI25" s="161"/>
      <c r="DJ25" s="161"/>
      <c r="DK25" s="161"/>
      <c r="DL25" s="161"/>
      <c r="DM25" s="161"/>
      <c r="DN25" s="161"/>
      <c r="DO25" s="161"/>
      <c r="DP25" s="161"/>
      <c r="DQ25" s="161"/>
      <c r="DR25" s="161"/>
      <c r="DS25" s="161"/>
      <c r="DT25" s="161"/>
      <c r="DU25" s="161"/>
      <c r="DV25" s="161"/>
      <c r="DW25" s="161"/>
      <c r="DX25" s="161"/>
    </row>
    <row r="26" spans="1:128" s="2" customFormat="1" ht="33" customHeight="1">
      <c r="A26" s="322" t="s">
        <v>304</v>
      </c>
      <c r="B26" s="322"/>
      <c r="C26" s="322"/>
      <c r="D26" s="322"/>
      <c r="E26" s="322"/>
      <c r="F26" s="322"/>
      <c r="G26" s="322"/>
      <c r="H26" s="322"/>
      <c r="I26" s="322"/>
      <c r="J26" s="322"/>
      <c r="K26" s="322"/>
      <c r="L26" s="322"/>
      <c r="M26" s="322"/>
      <c r="N26" s="322"/>
      <c r="O26" s="322"/>
      <c r="P26" s="322"/>
      <c r="Q26" s="322"/>
      <c r="R26" s="322"/>
      <c r="S26" s="322"/>
      <c r="T26" s="322"/>
      <c r="U26" s="322"/>
      <c r="V26" s="322"/>
      <c r="W26" s="322"/>
      <c r="X26" s="322"/>
      <c r="Y26" s="322"/>
      <c r="Z26" s="322"/>
      <c r="AA26" s="322"/>
      <c r="AB26" s="322"/>
      <c r="AC26" s="322"/>
      <c r="AD26" s="322"/>
      <c r="AE26" s="322"/>
      <c r="AF26" s="322"/>
      <c r="AG26" s="322"/>
      <c r="AH26" s="322"/>
      <c r="AI26" s="322"/>
      <c r="AJ26" s="322"/>
      <c r="AK26" s="322"/>
      <c r="AL26" s="322"/>
      <c r="AM26" s="322"/>
      <c r="AN26" s="322"/>
      <c r="AO26" s="322"/>
      <c r="AP26" s="322"/>
      <c r="AQ26" s="322"/>
      <c r="AR26" s="322"/>
      <c r="AS26" s="322"/>
      <c r="AT26" s="322"/>
      <c r="AU26" s="322"/>
      <c r="AV26" s="322"/>
      <c r="AW26" s="322"/>
      <c r="AX26" s="322"/>
      <c r="AY26" s="322"/>
      <c r="AZ26" s="322"/>
      <c r="BA26" s="322"/>
      <c r="BB26" s="322"/>
      <c r="BC26" s="322"/>
      <c r="BD26" s="322"/>
      <c r="BE26" s="322"/>
      <c r="BF26" s="322"/>
      <c r="BG26" s="322"/>
      <c r="BH26" s="322"/>
      <c r="BI26" s="322"/>
      <c r="BJ26" s="322"/>
      <c r="BK26" s="322"/>
      <c r="BL26" s="322"/>
      <c r="BM26" s="322"/>
      <c r="BN26" s="322"/>
      <c r="BO26" s="322"/>
      <c r="BP26" s="322"/>
      <c r="BQ26" s="322"/>
      <c r="BR26" s="322"/>
      <c r="BS26" s="322"/>
      <c r="BT26" s="322"/>
      <c r="BU26" s="322"/>
      <c r="BV26" s="322"/>
      <c r="BW26" s="322"/>
      <c r="BX26" s="322"/>
      <c r="BY26" s="322"/>
      <c r="BZ26" s="322"/>
      <c r="CA26" s="322"/>
      <c r="CB26" s="322"/>
      <c r="CC26" s="322"/>
      <c r="CD26" s="322"/>
      <c r="CE26" s="322"/>
      <c r="CF26" s="322"/>
      <c r="CG26" s="322"/>
      <c r="CH26" s="322"/>
      <c r="CI26" s="322"/>
      <c r="CJ26" s="322"/>
      <c r="CK26" s="322"/>
      <c r="CL26" s="322"/>
      <c r="CM26" s="322"/>
      <c r="CN26" s="322"/>
      <c r="CO26" s="322"/>
      <c r="CP26" s="322"/>
      <c r="CQ26" s="322"/>
      <c r="CR26" s="322"/>
      <c r="CS26" s="322"/>
      <c r="CT26" s="322"/>
      <c r="CU26" s="322"/>
      <c r="CV26" s="322"/>
      <c r="CW26" s="322"/>
      <c r="CX26" s="322"/>
      <c r="CY26" s="322"/>
      <c r="CZ26" s="322"/>
      <c r="DA26" s="322"/>
      <c r="DB26" s="322"/>
      <c r="DC26" s="322"/>
      <c r="DD26" s="322"/>
      <c r="DE26" s="322"/>
      <c r="DF26" s="322"/>
      <c r="DG26" s="322"/>
      <c r="DH26" s="322"/>
      <c r="DI26" s="322"/>
      <c r="DJ26" s="322"/>
      <c r="DK26" s="322"/>
      <c r="DL26" s="322"/>
      <c r="DM26" s="322"/>
      <c r="DN26" s="322"/>
      <c r="DO26" s="322"/>
      <c r="DP26" s="322"/>
      <c r="DQ26" s="322"/>
      <c r="DR26" s="322"/>
      <c r="DS26" s="322"/>
      <c r="DT26" s="322"/>
      <c r="DU26" s="322"/>
      <c r="DV26" s="322"/>
      <c r="DW26" s="322"/>
      <c r="DX26" s="322"/>
    </row>
    <row r="27" spans="1:128" s="2" customFormat="1">
      <c r="A27" s="165"/>
      <c r="B27" s="322" t="s">
        <v>4</v>
      </c>
      <c r="C27" s="322"/>
      <c r="D27" s="322"/>
      <c r="E27" s="322"/>
      <c r="F27" s="322"/>
      <c r="G27" s="322"/>
      <c r="H27" s="322"/>
      <c r="I27" s="322"/>
      <c r="J27" s="322"/>
      <c r="K27" s="322"/>
      <c r="L27" s="322"/>
      <c r="M27" s="322"/>
      <c r="N27" s="322"/>
      <c r="O27" s="322"/>
      <c r="P27" s="322"/>
      <c r="Q27" s="322"/>
      <c r="R27" s="165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  <c r="BR27" s="161"/>
      <c r="BS27" s="161"/>
      <c r="BT27" s="161"/>
      <c r="BU27" s="161"/>
      <c r="BV27" s="161"/>
      <c r="BW27" s="161"/>
      <c r="BX27" s="161"/>
      <c r="BY27" s="161"/>
      <c r="BZ27" s="161"/>
      <c r="CA27" s="161"/>
      <c r="CB27" s="161"/>
      <c r="CC27" s="161"/>
      <c r="CD27" s="161"/>
      <c r="CE27" s="161"/>
      <c r="CF27" s="161"/>
      <c r="CG27" s="161"/>
      <c r="CH27" s="161"/>
      <c r="CI27" s="161"/>
      <c r="CJ27" s="161"/>
      <c r="CK27" s="161"/>
      <c r="CL27" s="165"/>
      <c r="CM27" s="165"/>
      <c r="CN27" s="165"/>
      <c r="CO27" s="165"/>
      <c r="CP27" s="165"/>
      <c r="CQ27" s="165"/>
      <c r="CR27" s="165"/>
      <c r="CS27" s="165"/>
      <c r="CT27" s="165"/>
      <c r="CU27" s="165"/>
      <c r="CV27" s="165"/>
      <c r="CW27" s="165"/>
      <c r="CX27" s="165"/>
      <c r="CY27" s="165"/>
      <c r="CZ27" s="165"/>
      <c r="DA27" s="165"/>
      <c r="DB27" s="165"/>
      <c r="DC27" s="165"/>
      <c r="DD27" s="165"/>
      <c r="DE27" s="161"/>
      <c r="DF27" s="161"/>
      <c r="DG27" s="161"/>
      <c r="DH27" s="161"/>
      <c r="DI27" s="161"/>
      <c r="DJ27" s="161"/>
      <c r="DK27" s="161"/>
      <c r="DL27" s="161"/>
      <c r="DM27" s="161"/>
      <c r="DN27" s="161"/>
      <c r="DO27" s="161"/>
      <c r="DP27" s="161"/>
      <c r="DQ27" s="161"/>
      <c r="DR27" s="161"/>
      <c r="DS27" s="161"/>
      <c r="DT27" s="161"/>
      <c r="DU27" s="161"/>
      <c r="DV27" s="161"/>
      <c r="DW27" s="161"/>
      <c r="DX27" s="161"/>
    </row>
    <row r="28" spans="1:128" s="168" customFormat="1" ht="15" customHeight="1">
      <c r="A28" s="165"/>
      <c r="B28" s="322" t="s">
        <v>222</v>
      </c>
      <c r="C28" s="322"/>
      <c r="D28" s="322"/>
      <c r="E28" s="322"/>
      <c r="F28" s="322"/>
      <c r="G28" s="322"/>
      <c r="H28" s="322"/>
      <c r="I28" s="322"/>
      <c r="J28" s="322"/>
      <c r="K28" s="322"/>
      <c r="L28" s="322"/>
      <c r="M28" s="322"/>
      <c r="N28" s="322"/>
      <c r="O28" s="322"/>
      <c r="P28" s="322"/>
      <c r="Q28" s="322"/>
      <c r="R28" s="322"/>
      <c r="S28" s="322"/>
      <c r="T28" s="322"/>
      <c r="U28" s="322"/>
      <c r="V28" s="322"/>
      <c r="W28" s="322"/>
      <c r="X28" s="322"/>
      <c r="Y28" s="322"/>
      <c r="Z28" s="322"/>
      <c r="AA28" s="322"/>
      <c r="AB28" s="322"/>
      <c r="AC28" s="322"/>
      <c r="AD28" s="322"/>
      <c r="AE28" s="322"/>
      <c r="AF28" s="322"/>
      <c r="AG28" s="322"/>
      <c r="AH28" s="322"/>
      <c r="AI28" s="322"/>
      <c r="AJ28" s="322"/>
      <c r="AK28" s="322"/>
      <c r="AL28" s="322"/>
      <c r="AM28" s="322"/>
      <c r="AN28" s="322"/>
      <c r="AO28" s="322"/>
      <c r="AP28" s="322"/>
      <c r="AQ28" s="322"/>
      <c r="AR28" s="322"/>
      <c r="AS28" s="322"/>
      <c r="AT28" s="322"/>
      <c r="AU28" s="322"/>
      <c r="AV28" s="322"/>
      <c r="AW28" s="322"/>
      <c r="AX28" s="322"/>
      <c r="AY28" s="322"/>
      <c r="AZ28" s="322"/>
      <c r="BA28" s="322"/>
      <c r="BB28" s="322"/>
      <c r="BC28" s="322"/>
      <c r="BD28" s="322"/>
      <c r="BE28" s="322"/>
      <c r="BF28" s="322"/>
      <c r="BG28" s="322"/>
      <c r="BH28" s="322"/>
      <c r="BI28" s="322"/>
      <c r="BJ28" s="322"/>
      <c r="BK28" s="322"/>
      <c r="BL28" s="322"/>
      <c r="BM28" s="322"/>
      <c r="BN28" s="322"/>
      <c r="BO28" s="322"/>
      <c r="BP28" s="322"/>
      <c r="BQ28" s="322"/>
      <c r="BR28" s="322"/>
      <c r="BS28" s="322">
        <v>433587.61</v>
      </c>
      <c r="BT28" s="322"/>
      <c r="BU28" s="322"/>
      <c r="BV28" s="322"/>
      <c r="BW28" s="322"/>
      <c r="BX28" s="322"/>
      <c r="BY28" s="322"/>
      <c r="BZ28" s="322"/>
      <c r="CA28" s="322"/>
      <c r="CB28" s="322"/>
      <c r="CC28" s="322"/>
      <c r="CD28" s="322"/>
      <c r="CE28" s="322"/>
      <c r="CF28" s="322"/>
      <c r="CG28" s="322"/>
      <c r="CH28" s="322"/>
      <c r="CI28" s="322"/>
      <c r="CJ28" s="322"/>
      <c r="CK28" s="322"/>
      <c r="CL28" s="322"/>
      <c r="CM28" s="322"/>
      <c r="CN28" s="322"/>
      <c r="CO28" s="322"/>
      <c r="CP28" s="322"/>
      <c r="CQ28" s="322"/>
      <c r="CR28" s="322"/>
      <c r="CS28" s="322"/>
      <c r="CT28" s="322"/>
      <c r="CU28" s="322"/>
      <c r="CV28" s="165"/>
      <c r="CW28" s="165"/>
      <c r="CX28" s="165"/>
      <c r="CY28" s="165"/>
      <c r="CZ28" s="165"/>
      <c r="DA28" s="165"/>
      <c r="DB28" s="165"/>
      <c r="DC28" s="165"/>
      <c r="DD28" s="165"/>
      <c r="DE28" s="196"/>
      <c r="DF28" s="196"/>
      <c r="DG28" s="196"/>
      <c r="DH28" s="196"/>
      <c r="DI28" s="196"/>
      <c r="DJ28" s="196"/>
      <c r="DK28" s="196"/>
      <c r="DL28" s="196"/>
      <c r="DM28" s="196"/>
      <c r="DN28" s="196"/>
      <c r="DO28" s="196"/>
      <c r="DP28" s="196"/>
      <c r="DQ28" s="196"/>
      <c r="DR28" s="196"/>
      <c r="DS28" s="196"/>
      <c r="DT28" s="196"/>
      <c r="DU28" s="196"/>
      <c r="DV28" s="196"/>
      <c r="DW28" s="196"/>
      <c r="DX28" s="196"/>
    </row>
    <row r="29" spans="1:128">
      <c r="A29" s="165"/>
      <c r="B29" s="166"/>
      <c r="C29" s="16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6"/>
      <c r="AK29" s="146"/>
      <c r="AL29" s="166"/>
      <c r="AM29" s="166"/>
      <c r="AN29" s="166"/>
      <c r="AO29" s="166"/>
      <c r="AP29" s="166"/>
      <c r="AQ29" s="166"/>
      <c r="AR29" s="166"/>
      <c r="AS29" s="166"/>
      <c r="AT29" s="166"/>
      <c r="AU29" s="166"/>
      <c r="AV29" s="166"/>
      <c r="AW29" s="166"/>
      <c r="AX29" s="166"/>
      <c r="AY29" s="166"/>
      <c r="AZ29" s="166"/>
      <c r="BA29" s="166"/>
      <c r="BB29" s="166"/>
      <c r="BC29" s="166"/>
      <c r="BD29" s="166"/>
      <c r="BE29" s="166"/>
      <c r="BF29" s="166"/>
      <c r="BG29" s="166"/>
      <c r="BH29" s="166"/>
      <c r="BI29" s="166"/>
      <c r="BJ29" s="166"/>
      <c r="BK29" s="166"/>
      <c r="BL29" s="166"/>
      <c r="BM29" s="166"/>
      <c r="BN29" s="166"/>
      <c r="BO29" s="166"/>
      <c r="BP29" s="166"/>
      <c r="BQ29" s="166"/>
      <c r="BR29" s="166"/>
      <c r="BS29" s="166"/>
      <c r="BT29" s="166"/>
      <c r="BU29" s="166"/>
      <c r="BV29" s="166"/>
      <c r="BW29" s="166"/>
      <c r="BX29" s="166"/>
      <c r="BY29" s="166"/>
      <c r="BZ29" s="166"/>
      <c r="CA29" s="166"/>
      <c r="CB29" s="166"/>
      <c r="CC29" s="166"/>
      <c r="CD29" s="166"/>
      <c r="CE29" s="166"/>
      <c r="CF29" s="166"/>
      <c r="CG29" s="166"/>
      <c r="CH29" s="166"/>
      <c r="CI29" s="166"/>
      <c r="CJ29" s="166"/>
      <c r="CK29" s="166"/>
      <c r="CL29" s="166"/>
      <c r="CM29" s="166"/>
      <c r="CN29" s="166"/>
      <c r="CO29" s="166"/>
      <c r="CP29" s="166"/>
      <c r="CQ29" s="166"/>
      <c r="CR29" s="166"/>
      <c r="CS29" s="166"/>
      <c r="CT29" s="166"/>
      <c r="CU29" s="166"/>
      <c r="CV29" s="166"/>
      <c r="CW29" s="165"/>
      <c r="CX29" s="165"/>
      <c r="CY29" s="165"/>
      <c r="CZ29" s="165"/>
      <c r="DA29" s="165"/>
      <c r="DB29" s="165"/>
      <c r="DC29" s="165"/>
      <c r="DD29" s="165"/>
      <c r="DE29" s="146"/>
      <c r="DF29" s="165"/>
      <c r="DG29" s="166"/>
      <c r="DH29" s="166"/>
      <c r="DN29" s="146"/>
      <c r="DO29" s="146"/>
      <c r="DP29" s="146"/>
      <c r="DQ29" s="146"/>
      <c r="DR29" s="146"/>
      <c r="DS29" s="146"/>
      <c r="DT29" s="146"/>
      <c r="DU29" s="146"/>
      <c r="DV29" s="146"/>
      <c r="DW29" s="146"/>
      <c r="DX29" s="146"/>
    </row>
  </sheetData>
  <mergeCells count="27">
    <mergeCell ref="A19:DX19"/>
    <mergeCell ref="A17:DX17"/>
    <mergeCell ref="A20:DD20"/>
    <mergeCell ref="A13:DX13"/>
    <mergeCell ref="A15:DX15"/>
    <mergeCell ref="A16:DX16"/>
    <mergeCell ref="A18:DX18"/>
    <mergeCell ref="B28:BR28"/>
    <mergeCell ref="BS28:CU28"/>
    <mergeCell ref="B21:Q21"/>
    <mergeCell ref="B22:CV22"/>
    <mergeCell ref="I23:AK23"/>
    <mergeCell ref="A26:DX26"/>
    <mergeCell ref="I25:AK25"/>
    <mergeCell ref="B24:DX24"/>
    <mergeCell ref="B27:Q27"/>
    <mergeCell ref="A2:DX2"/>
    <mergeCell ref="A4:DX4"/>
    <mergeCell ref="A5:DX5"/>
    <mergeCell ref="A6:DX6"/>
    <mergeCell ref="A14:DX14"/>
    <mergeCell ref="A12:DX12"/>
    <mergeCell ref="A10:DX10"/>
    <mergeCell ref="A11:DX11"/>
    <mergeCell ref="A7:DX7"/>
    <mergeCell ref="A8:DX8"/>
    <mergeCell ref="A9:DX9"/>
  </mergeCells>
  <pageMargins left="0.25" right="0.25" top="0.75" bottom="0.75" header="0.3" footer="0.3"/>
  <pageSetup paperSize="9" scale="8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35"/>
  <sheetViews>
    <sheetView view="pageBreakPreview" topLeftCell="A10" workbookViewId="0">
      <selection activeCell="E7" sqref="E7"/>
    </sheetView>
  </sheetViews>
  <sheetFormatPr defaultRowHeight="12.75"/>
  <cols>
    <col min="2" max="2" width="27.28515625" style="218" customWidth="1"/>
    <col min="3" max="4" width="19.140625" customWidth="1"/>
    <col min="5" max="5" width="14.7109375" customWidth="1"/>
    <col min="7" max="7" width="10.140625" bestFit="1" customWidth="1"/>
  </cols>
  <sheetData>
    <row r="1" spans="1:8" ht="15">
      <c r="D1" s="30" t="s">
        <v>151</v>
      </c>
    </row>
    <row r="2" spans="1:8" ht="15">
      <c r="D2" s="30"/>
    </row>
    <row r="3" spans="1:8" ht="15">
      <c r="A3" s="287" t="s">
        <v>152</v>
      </c>
      <c r="B3" s="287"/>
      <c r="C3" s="287"/>
      <c r="D3" s="287"/>
    </row>
    <row r="4" spans="1:8" ht="15">
      <c r="A4" s="3"/>
    </row>
    <row r="5" spans="1:8" s="75" customFormat="1" ht="69.75" customHeight="1">
      <c r="A5" s="32" t="s">
        <v>31</v>
      </c>
      <c r="B5" s="39" t="s">
        <v>41</v>
      </c>
      <c r="C5" s="32" t="s">
        <v>96</v>
      </c>
      <c r="D5" s="32" t="s">
        <v>97</v>
      </c>
      <c r="E5" s="377" t="s">
        <v>361</v>
      </c>
    </row>
    <row r="6" spans="1:8" s="71" customFormat="1" ht="15" customHeight="1">
      <c r="A6" s="34">
        <v>1</v>
      </c>
      <c r="B6" s="219">
        <v>2</v>
      </c>
      <c r="C6" s="34">
        <v>3</v>
      </c>
      <c r="D6" s="34">
        <v>4</v>
      </c>
      <c r="E6" s="378"/>
    </row>
    <row r="7" spans="1:8" ht="25.5">
      <c r="A7" s="11">
        <v>1</v>
      </c>
      <c r="B7" s="223" t="s">
        <v>290</v>
      </c>
      <c r="C7" s="11"/>
      <c r="D7" s="49"/>
      <c r="E7" s="379"/>
      <c r="F7" s="12"/>
      <c r="G7" s="12"/>
      <c r="H7" s="12"/>
    </row>
    <row r="8" spans="1:8" ht="54" customHeight="1">
      <c r="A8" s="11">
        <f>A7+1</f>
        <v>2</v>
      </c>
      <c r="B8" s="220" t="s">
        <v>292</v>
      </c>
      <c r="C8" s="11"/>
      <c r="D8" s="49"/>
      <c r="E8" s="379"/>
      <c r="F8" s="12"/>
      <c r="G8" s="12"/>
      <c r="H8" s="12"/>
    </row>
    <row r="9" spans="1:8" ht="18.75" customHeight="1">
      <c r="A9" s="11">
        <f t="shared" ref="A9:A14" si="0">A8+1</f>
        <v>3</v>
      </c>
      <c r="B9" s="223" t="s">
        <v>291</v>
      </c>
      <c r="C9" s="11"/>
      <c r="D9" s="187"/>
      <c r="E9" s="379"/>
      <c r="F9" s="12"/>
      <c r="G9" s="12"/>
      <c r="H9" s="12"/>
    </row>
    <row r="10" spans="1:8" ht="25.5">
      <c r="A10" s="11">
        <f t="shared" si="0"/>
        <v>4</v>
      </c>
      <c r="B10" s="223" t="s">
        <v>324</v>
      </c>
      <c r="C10" s="11">
        <v>1</v>
      </c>
      <c r="D10" s="49">
        <v>15000</v>
      </c>
      <c r="E10" s="379" t="s">
        <v>362</v>
      </c>
      <c r="F10" s="12"/>
      <c r="G10" s="12"/>
      <c r="H10" s="12"/>
    </row>
    <row r="11" spans="1:8" ht="30" customHeight="1">
      <c r="A11" s="11">
        <f t="shared" si="0"/>
        <v>5</v>
      </c>
      <c r="B11" s="223" t="s">
        <v>271</v>
      </c>
      <c r="C11" s="11"/>
      <c r="D11" s="49"/>
      <c r="E11" s="379"/>
      <c r="F11" s="12"/>
      <c r="G11" s="12"/>
      <c r="H11" s="12"/>
    </row>
    <row r="12" spans="1:8" ht="33" customHeight="1">
      <c r="A12" s="11">
        <f t="shared" si="0"/>
        <v>6</v>
      </c>
      <c r="B12" s="223" t="s">
        <v>272</v>
      </c>
      <c r="C12" s="11"/>
      <c r="D12" s="49"/>
      <c r="E12" s="379"/>
      <c r="F12" s="12"/>
      <c r="G12" s="12"/>
      <c r="H12" s="12"/>
    </row>
    <row r="13" spans="1:8" ht="30" customHeight="1">
      <c r="A13" s="11">
        <f t="shared" si="0"/>
        <v>7</v>
      </c>
      <c r="B13" s="223" t="s">
        <v>317</v>
      </c>
      <c r="C13" s="11"/>
      <c r="D13" s="49"/>
      <c r="E13" s="379"/>
      <c r="F13" s="12"/>
      <c r="G13" s="12"/>
      <c r="H13" s="12"/>
    </row>
    <row r="14" spans="1:8" ht="27.75" customHeight="1">
      <c r="A14" s="190">
        <f t="shared" si="0"/>
        <v>8</v>
      </c>
      <c r="B14" s="258" t="s">
        <v>274</v>
      </c>
      <c r="C14" s="190"/>
      <c r="D14" s="259"/>
      <c r="E14" s="379"/>
      <c r="F14" s="12"/>
      <c r="G14" s="12"/>
      <c r="H14" s="12"/>
    </row>
    <row r="15" spans="1:8" ht="27.75" customHeight="1">
      <c r="A15" s="190">
        <v>9</v>
      </c>
      <c r="B15" s="260" t="s">
        <v>275</v>
      </c>
      <c r="C15" s="190"/>
      <c r="D15" s="259"/>
      <c r="E15" s="379"/>
      <c r="F15" s="12"/>
      <c r="G15" s="12"/>
      <c r="H15" s="12"/>
    </row>
    <row r="16" spans="1:8" ht="27.75" customHeight="1">
      <c r="A16" s="190">
        <v>10</v>
      </c>
      <c r="B16" s="261" t="s">
        <v>333</v>
      </c>
      <c r="C16" s="190">
        <v>1</v>
      </c>
      <c r="D16" s="259">
        <v>172800</v>
      </c>
      <c r="E16" s="379" t="s">
        <v>363</v>
      </c>
      <c r="F16" s="12"/>
      <c r="G16" s="12"/>
      <c r="H16" s="12"/>
    </row>
    <row r="17" spans="1:8" ht="27.75" customHeight="1">
      <c r="A17" s="190">
        <v>11</v>
      </c>
      <c r="B17" s="258" t="s">
        <v>347</v>
      </c>
      <c r="C17" s="190">
        <v>1</v>
      </c>
      <c r="D17" s="259">
        <v>21000</v>
      </c>
      <c r="E17" s="379" t="s">
        <v>364</v>
      </c>
      <c r="F17" s="12"/>
      <c r="G17" s="12"/>
      <c r="H17" s="12"/>
    </row>
    <row r="18" spans="1:8" ht="27.75" customHeight="1">
      <c r="A18" s="190">
        <v>12</v>
      </c>
      <c r="B18" s="258" t="s">
        <v>348</v>
      </c>
      <c r="C18" s="190"/>
      <c r="D18" s="259">
        <v>50000</v>
      </c>
      <c r="E18" s="380" t="s">
        <v>365</v>
      </c>
      <c r="F18" s="12"/>
      <c r="G18" s="12"/>
      <c r="H18" s="12"/>
    </row>
    <row r="19" spans="1:8" ht="15">
      <c r="A19" s="11"/>
      <c r="B19" s="26" t="s">
        <v>39</v>
      </c>
      <c r="C19" s="11" t="s">
        <v>40</v>
      </c>
      <c r="D19" s="23">
        <f>SUM(D7:D18)</f>
        <v>258800</v>
      </c>
      <c r="E19" s="379"/>
      <c r="F19" s="12"/>
      <c r="G19" s="12"/>
      <c r="H19" s="12"/>
    </row>
    <row r="20" spans="1:8" ht="15">
      <c r="A20" s="19"/>
      <c r="B20" s="224"/>
      <c r="C20" s="19"/>
      <c r="D20" s="20"/>
      <c r="E20" s="12"/>
      <c r="F20" s="12"/>
      <c r="G20" s="12"/>
      <c r="H20" s="12"/>
    </row>
    <row r="21" spans="1:8" ht="15">
      <c r="A21" s="19"/>
      <c r="B21" s="224"/>
      <c r="C21" s="19"/>
      <c r="D21" s="20"/>
      <c r="E21" s="12"/>
      <c r="F21" s="12"/>
      <c r="G21" s="12"/>
      <c r="H21" s="12"/>
    </row>
    <row r="22" spans="1:8">
      <c r="D22" s="12"/>
      <c r="E22" s="12"/>
      <c r="F22" s="12"/>
      <c r="G22" s="12"/>
      <c r="H22" s="12"/>
    </row>
    <row r="23" spans="1:8" s="108" customFormat="1" ht="14.25">
      <c r="A23" s="94" t="s">
        <v>158</v>
      </c>
      <c r="B23" s="225"/>
      <c r="D23" s="110"/>
      <c r="E23" s="110"/>
      <c r="F23" s="110"/>
      <c r="G23" s="110"/>
      <c r="H23" s="110"/>
    </row>
    <row r="24" spans="1:8" s="108" customFormat="1">
      <c r="B24" s="225"/>
      <c r="D24" s="110"/>
      <c r="E24" s="110"/>
      <c r="F24" s="110"/>
      <c r="G24" s="110"/>
      <c r="H24" s="110"/>
    </row>
    <row r="25" spans="1:8" s="108" customFormat="1">
      <c r="B25" s="225"/>
      <c r="D25" s="110"/>
      <c r="E25" s="110"/>
      <c r="F25" s="110"/>
      <c r="G25" s="110"/>
      <c r="H25" s="110"/>
    </row>
    <row r="26" spans="1:8" s="108" customFormat="1">
      <c r="B26" s="225"/>
      <c r="C26" s="111" t="s">
        <v>103</v>
      </c>
      <c r="D26" s="112" t="e">
        <f>'2.'!#REF!</f>
        <v>#REF!</v>
      </c>
      <c r="E26" s="112" t="s">
        <v>98</v>
      </c>
      <c r="F26" s="112"/>
      <c r="G26" s="110">
        <f>SUM(D7:D11)</f>
        <v>15000</v>
      </c>
      <c r="H26" s="110"/>
    </row>
    <row r="27" spans="1:8">
      <c r="C27" s="111"/>
      <c r="D27" s="112" t="e">
        <f>'2.'!#REF!</f>
        <v>#REF!</v>
      </c>
      <c r="E27" s="112" t="s">
        <v>69</v>
      </c>
      <c r="F27" s="112"/>
      <c r="G27" s="110">
        <f>SUM(D13:D14)</f>
        <v>0</v>
      </c>
      <c r="H27" s="12"/>
    </row>
    <row r="28" spans="1:8">
      <c r="C28" s="113"/>
      <c r="D28" s="109">
        <v>840000</v>
      </c>
      <c r="E28" s="109" t="s">
        <v>230</v>
      </c>
      <c r="F28" s="109"/>
      <c r="G28" s="110">
        <f>D12</f>
        <v>0</v>
      </c>
      <c r="H28" s="12"/>
    </row>
    <row r="29" spans="1:8" ht="14.25">
      <c r="C29" s="18"/>
      <c r="D29" s="12"/>
      <c r="E29" s="12"/>
      <c r="F29" s="12"/>
      <c r="G29" s="12"/>
      <c r="H29" s="12"/>
    </row>
    <row r="30" spans="1:8">
      <c r="C30" s="108" t="s">
        <v>3</v>
      </c>
      <c r="D30" s="110" t="e">
        <f>SUM(D26:D29)</f>
        <v>#REF!</v>
      </c>
      <c r="E30" s="12"/>
      <c r="F30" s="12"/>
      <c r="G30" s="12"/>
      <c r="H30" s="12"/>
    </row>
    <row r="31" spans="1:8">
      <c r="C31" s="108"/>
      <c r="D31" s="110"/>
      <c r="E31" s="12"/>
      <c r="F31" s="12"/>
      <c r="G31" s="12"/>
      <c r="H31" s="12"/>
    </row>
    <row r="32" spans="1:8">
      <c r="D32" s="12"/>
      <c r="E32" s="12"/>
      <c r="F32" s="12"/>
      <c r="G32" s="12"/>
      <c r="H32" s="12"/>
    </row>
    <row r="33" spans="4:8">
      <c r="D33" s="12"/>
      <c r="E33" s="12"/>
      <c r="F33" s="12"/>
      <c r="G33" s="12"/>
      <c r="H33" s="12"/>
    </row>
    <row r="34" spans="4:8">
      <c r="D34" s="12"/>
      <c r="E34" s="12"/>
      <c r="F34" s="12"/>
      <c r="G34" s="12"/>
      <c r="H34" s="12"/>
    </row>
    <row r="35" spans="4:8">
      <c r="D35" s="12"/>
      <c r="E35" s="12"/>
      <c r="F35" s="12"/>
      <c r="G35" s="12"/>
      <c r="H35" s="12"/>
    </row>
  </sheetData>
  <mergeCells count="1">
    <mergeCell ref="A3:D3"/>
  </mergeCells>
  <phoneticPr fontId="2" type="noConversion"/>
  <pageMargins left="0.75" right="0.75" top="1" bottom="1" header="0.5" footer="0.5"/>
  <pageSetup paperSize="9" scale="93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50"/>
  <sheetViews>
    <sheetView view="pageBreakPreview" topLeftCell="A7" workbookViewId="0">
      <selection activeCell="C16" sqref="C16"/>
    </sheetView>
  </sheetViews>
  <sheetFormatPr defaultRowHeight="12.75"/>
  <cols>
    <col min="1" max="1" width="7" customWidth="1"/>
    <col min="2" max="2" width="31.7109375" customWidth="1"/>
    <col min="3" max="5" width="17" customWidth="1"/>
    <col min="6" max="6" width="13.42578125" bestFit="1" customWidth="1"/>
    <col min="8" max="8" width="18" customWidth="1"/>
  </cols>
  <sheetData>
    <row r="1" spans="1:6" ht="15">
      <c r="E1" s="30" t="s">
        <v>153</v>
      </c>
    </row>
    <row r="2" spans="1:6" ht="15">
      <c r="E2" s="30"/>
    </row>
    <row r="3" spans="1:6" ht="15">
      <c r="A3" s="287" t="s">
        <v>159</v>
      </c>
      <c r="B3" s="287"/>
      <c r="C3" s="287"/>
      <c r="D3" s="287"/>
      <c r="E3" s="287"/>
    </row>
    <row r="4" spans="1:6" ht="15">
      <c r="A4" s="287" t="s">
        <v>160</v>
      </c>
      <c r="B4" s="287"/>
      <c r="C4" s="287"/>
      <c r="D4" s="287"/>
      <c r="E4" s="287"/>
    </row>
    <row r="5" spans="1:6" ht="15">
      <c r="A5" s="3"/>
    </row>
    <row r="6" spans="1:6" s="75" customFormat="1" ht="57.75" customHeight="1">
      <c r="A6" s="32" t="s">
        <v>31</v>
      </c>
      <c r="B6" s="32" t="s">
        <v>41</v>
      </c>
      <c r="C6" s="32" t="s">
        <v>85</v>
      </c>
      <c r="D6" s="32" t="s">
        <v>99</v>
      </c>
      <c r="E6" s="32" t="s">
        <v>100</v>
      </c>
    </row>
    <row r="7" spans="1:6" s="71" customFormat="1" ht="12">
      <c r="A7" s="34">
        <v>1</v>
      </c>
      <c r="B7" s="34">
        <v>2</v>
      </c>
      <c r="C7" s="34">
        <v>3</v>
      </c>
      <c r="D7" s="34">
        <v>4</v>
      </c>
      <c r="E7" s="34">
        <v>5</v>
      </c>
    </row>
    <row r="8" spans="1:6" s="71" customFormat="1" ht="21" customHeight="1">
      <c r="A8" s="35">
        <v>1</v>
      </c>
      <c r="B8" s="194" t="s">
        <v>293</v>
      </c>
      <c r="C8" s="35">
        <v>1861.6</v>
      </c>
      <c r="D8" s="182">
        <v>38</v>
      </c>
      <c r="E8" s="183">
        <v>70740</v>
      </c>
    </row>
    <row r="9" spans="1:6" s="71" customFormat="1" ht="15">
      <c r="A9" s="35">
        <v>2</v>
      </c>
      <c r="B9" s="257" t="s">
        <v>349</v>
      </c>
      <c r="C9" s="35"/>
      <c r="D9" s="182">
        <v>100</v>
      </c>
      <c r="E9" s="183">
        <v>88600</v>
      </c>
    </row>
    <row r="10" spans="1:6" s="71" customFormat="1" ht="15">
      <c r="A10" s="35">
        <f>A9+1</f>
        <v>3</v>
      </c>
      <c r="B10" s="257" t="s">
        <v>283</v>
      </c>
      <c r="C10" s="35"/>
      <c r="D10" s="182"/>
      <c r="E10" s="183"/>
    </row>
    <row r="11" spans="1:6" s="71" customFormat="1" ht="15">
      <c r="A11" s="35">
        <f t="shared" ref="A11:A12" si="0">A10+1</f>
        <v>4</v>
      </c>
      <c r="B11" s="257" t="s">
        <v>284</v>
      </c>
      <c r="C11" s="35">
        <v>2</v>
      </c>
      <c r="D11" s="182">
        <v>18000</v>
      </c>
      <c r="E11" s="183">
        <v>36000</v>
      </c>
    </row>
    <row r="12" spans="1:6" ht="15">
      <c r="A12" s="35">
        <f t="shared" si="0"/>
        <v>5</v>
      </c>
      <c r="B12" s="257" t="s">
        <v>285</v>
      </c>
      <c r="C12" s="35"/>
      <c r="D12" s="182"/>
      <c r="E12" s="183"/>
    </row>
    <row r="13" spans="1:6" ht="15">
      <c r="A13" s="35">
        <v>6</v>
      </c>
      <c r="B13" s="257" t="s">
        <v>286</v>
      </c>
      <c r="C13" s="35"/>
      <c r="D13" s="182"/>
      <c r="E13" s="183">
        <v>11944.99</v>
      </c>
      <c r="F13">
        <v>-3051.1</v>
      </c>
    </row>
    <row r="14" spans="1:6" ht="15">
      <c r="A14" s="35">
        <v>7</v>
      </c>
      <c r="B14" s="257" t="s">
        <v>287</v>
      </c>
      <c r="C14" s="272"/>
      <c r="D14" s="213"/>
      <c r="E14" s="213">
        <v>15000</v>
      </c>
    </row>
    <row r="15" spans="1:6" ht="30">
      <c r="A15" s="35">
        <v>8</v>
      </c>
      <c r="B15" s="257" t="s">
        <v>288</v>
      </c>
      <c r="C15" s="272"/>
      <c r="D15" s="213"/>
      <c r="E15" s="213"/>
    </row>
    <row r="16" spans="1:6" ht="30">
      <c r="A16" s="35">
        <v>9</v>
      </c>
      <c r="B16" s="257" t="s">
        <v>298</v>
      </c>
      <c r="C16" s="272"/>
      <c r="D16" s="213"/>
      <c r="E16" s="213"/>
    </row>
    <row r="17" spans="1:10" ht="15">
      <c r="A17" s="271" t="s">
        <v>340</v>
      </c>
      <c r="B17" s="257" t="s">
        <v>339</v>
      </c>
      <c r="C17" s="272">
        <v>3</v>
      </c>
      <c r="D17" s="213">
        <v>5000</v>
      </c>
      <c r="E17" s="213">
        <v>15000</v>
      </c>
    </row>
    <row r="18" spans="1:10" ht="15">
      <c r="A18" s="35" t="s">
        <v>341</v>
      </c>
      <c r="B18" s="257" t="s">
        <v>338</v>
      </c>
      <c r="C18" s="272">
        <v>10</v>
      </c>
      <c r="D18" s="213">
        <v>2000</v>
      </c>
      <c r="E18" s="213">
        <v>20000</v>
      </c>
    </row>
    <row r="19" spans="1:10" ht="15">
      <c r="A19" s="35">
        <v>10</v>
      </c>
      <c r="B19" s="257" t="s">
        <v>342</v>
      </c>
      <c r="C19" s="272"/>
      <c r="D19" s="213"/>
      <c r="E19" s="213"/>
    </row>
    <row r="20" spans="1:10" ht="15">
      <c r="A20" s="270" t="s">
        <v>343</v>
      </c>
      <c r="B20" s="257" t="s">
        <v>345</v>
      </c>
      <c r="C20" s="272">
        <v>1</v>
      </c>
      <c r="D20" s="213">
        <v>7000</v>
      </c>
      <c r="E20" s="213">
        <v>7000</v>
      </c>
    </row>
    <row r="21" spans="1:10" ht="15">
      <c r="A21" s="35" t="s">
        <v>344</v>
      </c>
      <c r="B21" s="257" t="s">
        <v>346</v>
      </c>
      <c r="C21" s="272">
        <v>1</v>
      </c>
      <c r="D21" s="213">
        <v>30000</v>
      </c>
      <c r="E21" s="213">
        <v>30000</v>
      </c>
    </row>
    <row r="22" spans="1:10" ht="15">
      <c r="A22" s="11"/>
      <c r="B22" s="257" t="s">
        <v>39</v>
      </c>
      <c r="C22" s="11"/>
      <c r="D22" s="11" t="s">
        <v>40</v>
      </c>
      <c r="E22" s="183">
        <f>SUM(E8:E21)</f>
        <v>294284.99</v>
      </c>
    </row>
    <row r="23" spans="1:10" ht="15">
      <c r="B23" s="13"/>
      <c r="E23" s="12"/>
    </row>
    <row r="24" spans="1:10" ht="15">
      <c r="B24" s="286" t="s">
        <v>354</v>
      </c>
      <c r="E24" s="12">
        <f>'1.1'!J22+'1.2'!F10+'1.3'!F10+'1.4'!D23+'2'!E12+'4'!E13+'5.1'!F10+'5.2'!E9+'5.3'!F12+'5.4'!E10+'5.5'!E21+'5.6'!D19+'5.7'!E22+'3'!E20</f>
        <v>3842099.9979200009</v>
      </c>
      <c r="F24" t="s">
        <v>355</v>
      </c>
    </row>
    <row r="25" spans="1:10" ht="15">
      <c r="E25" s="12"/>
      <c r="J25" s="175"/>
    </row>
    <row r="26" spans="1:10" ht="14.25">
      <c r="A26" s="94" t="s">
        <v>158</v>
      </c>
      <c r="C26" s="108"/>
      <c r="D26" s="108"/>
      <c r="E26" s="110"/>
    </row>
    <row r="27" spans="1:10">
      <c r="A27" s="108"/>
      <c r="B27" s="108"/>
      <c r="C27" s="108"/>
      <c r="D27" s="108"/>
      <c r="E27" s="110"/>
    </row>
    <row r="28" spans="1:10">
      <c r="A28" s="108"/>
      <c r="B28" s="108"/>
      <c r="C28" s="108"/>
      <c r="D28" s="108"/>
      <c r="E28" s="110"/>
    </row>
    <row r="29" spans="1:10">
      <c r="A29" s="108"/>
      <c r="B29" s="108"/>
      <c r="C29" s="108"/>
      <c r="D29" s="111" t="s">
        <v>104</v>
      </c>
      <c r="E29" s="112" t="e">
        <f>'2.'!#REF!</f>
        <v>#REF!</v>
      </c>
      <c r="F29" s="214">
        <f>SUM(E8:E9)</f>
        <v>159340</v>
      </c>
    </row>
    <row r="30" spans="1:10">
      <c r="A30" s="108"/>
      <c r="B30" s="108"/>
      <c r="C30" s="108"/>
      <c r="D30" s="111"/>
      <c r="E30" s="112"/>
    </row>
    <row r="31" spans="1:10">
      <c r="A31" s="108"/>
      <c r="B31" s="108"/>
      <c r="C31" s="108"/>
      <c r="D31" s="111"/>
      <c r="E31" s="112"/>
    </row>
    <row r="32" spans="1:10">
      <c r="A32" s="108"/>
      <c r="B32" s="108"/>
      <c r="C32" s="108"/>
      <c r="D32" s="111"/>
      <c r="E32" s="112"/>
    </row>
    <row r="33" spans="1:7">
      <c r="A33" s="108"/>
      <c r="B33" s="108"/>
      <c r="C33" s="108"/>
      <c r="D33" s="111" t="s">
        <v>105</v>
      </c>
      <c r="E33" s="112" t="e">
        <f>'2.'!#REF!</f>
        <v>#REF!</v>
      </c>
      <c r="F33" s="214">
        <f>SUM(E11)</f>
        <v>36000</v>
      </c>
    </row>
    <row r="34" spans="1:7">
      <c r="B34" s="108"/>
      <c r="D34" s="111"/>
      <c r="E34" s="112" t="e">
        <f>'2.'!#REF!</f>
        <v>#REF!</v>
      </c>
      <c r="F34" s="214">
        <f>E10</f>
        <v>0</v>
      </c>
    </row>
    <row r="35" spans="1:7">
      <c r="D35" s="111"/>
      <c r="E35" s="112" t="e">
        <f>'2.'!#REF!</f>
        <v>#REF!</v>
      </c>
      <c r="F35" s="214">
        <f>E12</f>
        <v>0</v>
      </c>
    </row>
    <row r="36" spans="1:7">
      <c r="D36" s="113"/>
      <c r="E36" s="109" t="e">
        <f>'2.'!#REF!</f>
        <v>#REF!</v>
      </c>
      <c r="F36" s="214">
        <f>SUM(E14:E14)</f>
        <v>15000</v>
      </c>
      <c r="G36" s="12" t="e">
        <f>E36-F36</f>
        <v>#REF!</v>
      </c>
    </row>
    <row r="37" spans="1:7">
      <c r="E37" s="12"/>
    </row>
    <row r="38" spans="1:7">
      <c r="C38" s="108"/>
      <c r="D38" s="113" t="s">
        <v>3</v>
      </c>
      <c r="E38" s="109" t="e">
        <f>SUM(E29:E36)</f>
        <v>#REF!</v>
      </c>
    </row>
    <row r="39" spans="1:7">
      <c r="C39" s="108"/>
      <c r="D39" s="108"/>
      <c r="E39" s="110"/>
    </row>
    <row r="40" spans="1:7">
      <c r="E40" s="12"/>
    </row>
    <row r="41" spans="1:7">
      <c r="E41" s="12"/>
    </row>
    <row r="42" spans="1:7">
      <c r="E42" s="12"/>
    </row>
    <row r="43" spans="1:7">
      <c r="E43" s="12"/>
    </row>
    <row r="44" spans="1:7">
      <c r="E44" s="12"/>
    </row>
    <row r="45" spans="1:7">
      <c r="E45" s="12"/>
    </row>
    <row r="46" spans="1:7">
      <c r="E46" s="12"/>
    </row>
    <row r="47" spans="1:7">
      <c r="E47" s="12"/>
    </row>
    <row r="48" spans="1:7">
      <c r="E48" s="12"/>
    </row>
    <row r="49" spans="5:5">
      <c r="E49" s="12"/>
    </row>
    <row r="50" spans="5:5">
      <c r="E50" s="12"/>
    </row>
  </sheetData>
  <mergeCells count="2">
    <mergeCell ref="A3:E3"/>
    <mergeCell ref="A4:E4"/>
  </mergeCells>
  <phoneticPr fontId="2" type="noConversion"/>
  <pageMargins left="0.59055118110236227" right="0.19685039370078741" top="0.39370078740157483" bottom="0.39370078740157483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1"/>
  <sheetViews>
    <sheetView view="pageBreakPreview" zoomScaleSheetLayoutView="100" workbookViewId="0">
      <selection activeCell="G14" sqref="G14"/>
    </sheetView>
  </sheetViews>
  <sheetFormatPr defaultColWidth="9.140625" defaultRowHeight="15.75"/>
  <cols>
    <col min="1" max="1" width="7.85546875" style="137" customWidth="1"/>
    <col min="2" max="2" width="41.140625" style="137" customWidth="1"/>
    <col min="3" max="3" width="25.140625" style="137" customWidth="1"/>
    <col min="4" max="4" width="15.42578125" style="137" bestFit="1" customWidth="1"/>
    <col min="5" max="7" width="9.140625" style="137"/>
    <col min="8" max="8" width="13.140625" style="137" bestFit="1" customWidth="1"/>
    <col min="9" max="16384" width="9.140625" style="137"/>
  </cols>
  <sheetData>
    <row r="1" spans="1:4" s="129" customFormat="1">
      <c r="A1" s="326" t="s">
        <v>174</v>
      </c>
      <c r="B1" s="326"/>
      <c r="C1" s="326"/>
    </row>
    <row r="2" spans="1:4" s="129" customFormat="1">
      <c r="A2" s="326" t="s">
        <v>319</v>
      </c>
      <c r="B2" s="326"/>
      <c r="C2" s="326"/>
    </row>
    <row r="3" spans="1:4" s="129" customFormat="1">
      <c r="A3" s="326" t="s">
        <v>175</v>
      </c>
      <c r="B3" s="326"/>
      <c r="C3" s="326"/>
    </row>
    <row r="4" spans="1:4" s="129" customFormat="1">
      <c r="A4" s="130"/>
    </row>
    <row r="5" spans="1:4" s="132" customFormat="1" ht="29.25" customHeight="1">
      <c r="A5" s="131" t="s">
        <v>31</v>
      </c>
      <c r="B5" s="131" t="s">
        <v>0</v>
      </c>
      <c r="C5" s="131" t="s">
        <v>176</v>
      </c>
    </row>
    <row r="6" spans="1:4" s="85" customFormat="1" ht="13.9" customHeight="1">
      <c r="A6" s="35">
        <v>1</v>
      </c>
      <c r="B6" s="35">
        <v>2</v>
      </c>
      <c r="C6" s="35">
        <v>3</v>
      </c>
    </row>
    <row r="7" spans="1:4" s="132" customFormat="1" ht="29.25" customHeight="1">
      <c r="A7" s="131"/>
      <c r="B7" s="131" t="s">
        <v>177</v>
      </c>
      <c r="C7" s="226"/>
      <c r="D7" s="227"/>
    </row>
    <row r="8" spans="1:4" s="135" customFormat="1" ht="12.6" customHeight="1">
      <c r="A8" s="327"/>
      <c r="B8" s="134" t="s">
        <v>18</v>
      </c>
      <c r="C8" s="133"/>
    </row>
    <row r="9" spans="1:4" s="135" customFormat="1" ht="29.25" customHeight="1">
      <c r="A9" s="327"/>
      <c r="B9" s="134" t="s">
        <v>178</v>
      </c>
      <c r="C9" s="133"/>
      <c r="D9" s="228"/>
    </row>
    <row r="10" spans="1:4" s="135" customFormat="1" ht="15" customHeight="1">
      <c r="A10" s="327"/>
      <c r="B10" s="134" t="s">
        <v>4</v>
      </c>
      <c r="C10" s="328"/>
    </row>
    <row r="11" spans="1:4" s="135" customFormat="1" ht="29.25" customHeight="1">
      <c r="A11" s="327"/>
      <c r="B11" s="134" t="s">
        <v>179</v>
      </c>
      <c r="C11" s="328"/>
    </row>
    <row r="12" spans="1:4" s="132" customFormat="1" ht="29.25" customHeight="1">
      <c r="A12" s="131"/>
      <c r="B12" s="134" t="s">
        <v>180</v>
      </c>
      <c r="C12" s="133">
        <v>433587.61</v>
      </c>
    </row>
    <row r="13" spans="1:4" s="135" customFormat="1" ht="19.149999999999999" customHeight="1">
      <c r="A13" s="327"/>
      <c r="B13" s="134" t="s">
        <v>4</v>
      </c>
      <c r="C13" s="328"/>
    </row>
    <row r="14" spans="1:4" s="135" customFormat="1" ht="29.25" customHeight="1">
      <c r="A14" s="327"/>
      <c r="B14" s="134" t="s">
        <v>179</v>
      </c>
      <c r="C14" s="328"/>
    </row>
    <row r="15" spans="1:4" s="132" customFormat="1" ht="29.25" customHeight="1">
      <c r="A15" s="131"/>
      <c r="B15" s="131" t="s">
        <v>181</v>
      </c>
      <c r="C15" s="131"/>
    </row>
    <row r="16" spans="1:4" s="135" customFormat="1" ht="29.25" customHeight="1">
      <c r="A16" s="327"/>
      <c r="B16" s="134" t="s">
        <v>18</v>
      </c>
      <c r="C16" s="327"/>
    </row>
    <row r="17" spans="1:3" s="135" customFormat="1" ht="29.25" customHeight="1">
      <c r="A17" s="327"/>
      <c r="B17" s="134" t="s">
        <v>182</v>
      </c>
      <c r="C17" s="327"/>
    </row>
    <row r="18" spans="1:3" s="135" customFormat="1" ht="29.25" customHeight="1">
      <c r="A18" s="327"/>
      <c r="B18" s="134" t="s">
        <v>4</v>
      </c>
      <c r="C18" s="327"/>
    </row>
    <row r="19" spans="1:3" s="135" customFormat="1" ht="29.25" customHeight="1">
      <c r="A19" s="327"/>
      <c r="B19" s="134" t="s">
        <v>183</v>
      </c>
      <c r="C19" s="327"/>
    </row>
    <row r="20" spans="1:3" s="135" customFormat="1" ht="29.25" customHeight="1">
      <c r="A20" s="134"/>
      <c r="B20" s="134" t="s">
        <v>184</v>
      </c>
      <c r="C20" s="134"/>
    </row>
    <row r="21" spans="1:3" s="135" customFormat="1" ht="29.25" customHeight="1">
      <c r="A21" s="134"/>
      <c r="B21" s="134" t="s">
        <v>185</v>
      </c>
      <c r="C21" s="134"/>
    </row>
    <row r="22" spans="1:3" s="135" customFormat="1" ht="29.25" customHeight="1">
      <c r="A22" s="134"/>
      <c r="B22" s="134" t="s">
        <v>186</v>
      </c>
      <c r="C22" s="134"/>
    </row>
    <row r="23" spans="1:3" s="135" customFormat="1" ht="29.25" customHeight="1">
      <c r="A23" s="134"/>
      <c r="B23" s="134" t="s">
        <v>187</v>
      </c>
      <c r="C23" s="134"/>
    </row>
    <row r="24" spans="1:3" s="132" customFormat="1" ht="29.25" customHeight="1">
      <c r="A24" s="131"/>
      <c r="B24" s="131" t="s">
        <v>188</v>
      </c>
      <c r="C24" s="138"/>
    </row>
    <row r="25" spans="1:3" s="135" customFormat="1" ht="29.25" customHeight="1">
      <c r="A25" s="327"/>
      <c r="B25" s="134" t="s">
        <v>18</v>
      </c>
      <c r="C25" s="327"/>
    </row>
    <row r="26" spans="1:3" s="135" customFormat="1" ht="29.25" customHeight="1">
      <c r="A26" s="327"/>
      <c r="B26" s="134" t="s">
        <v>189</v>
      </c>
      <c r="C26" s="327"/>
    </row>
    <row r="27" spans="1:3" s="135" customFormat="1" ht="29.25" customHeight="1">
      <c r="A27" s="134"/>
      <c r="B27" s="134" t="s">
        <v>190</v>
      </c>
      <c r="C27" s="134"/>
    </row>
    <row r="28" spans="1:3" s="135" customFormat="1" ht="29.25" customHeight="1">
      <c r="A28" s="327"/>
      <c r="B28" s="134" t="s">
        <v>4</v>
      </c>
      <c r="C28" s="327"/>
    </row>
    <row r="29" spans="1:3" s="135" customFormat="1" ht="29.25" customHeight="1">
      <c r="A29" s="327"/>
      <c r="B29" s="134" t="s">
        <v>191</v>
      </c>
      <c r="C29" s="327"/>
    </row>
    <row r="30" spans="1:3">
      <c r="A30" s="136"/>
    </row>
    <row r="31" spans="1:3">
      <c r="A31" s="136"/>
    </row>
  </sheetData>
  <mergeCells count="16">
    <mergeCell ref="A25:A26"/>
    <mergeCell ref="C25:C26"/>
    <mergeCell ref="A28:A29"/>
    <mergeCell ref="C28:C29"/>
    <mergeCell ref="A13:A14"/>
    <mergeCell ref="C13:C14"/>
    <mergeCell ref="A16:A17"/>
    <mergeCell ref="C16:C17"/>
    <mergeCell ref="A18:A19"/>
    <mergeCell ref="C18:C19"/>
    <mergeCell ref="A1:C1"/>
    <mergeCell ref="A2:C2"/>
    <mergeCell ref="A3:C3"/>
    <mergeCell ref="A8:A9"/>
    <mergeCell ref="A10:A11"/>
    <mergeCell ref="C10:C11"/>
  </mergeCells>
  <pageMargins left="0.7" right="0.7" top="0.75" bottom="0.75" header="0.3" footer="0.3"/>
  <pageSetup paperSize="9"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V141"/>
  <sheetViews>
    <sheetView tabSelected="1" view="pageBreakPreview" topLeftCell="B129" zoomScale="60" workbookViewId="0">
      <selection activeCell="H138" sqref="H138:I138"/>
    </sheetView>
  </sheetViews>
  <sheetFormatPr defaultColWidth="9.140625" defaultRowHeight="15"/>
  <cols>
    <col min="1" max="1" width="9.140625" style="50" hidden="1" customWidth="1"/>
    <col min="2" max="2" width="25.42578125" style="50" customWidth="1"/>
    <col min="3" max="3" width="9.140625" style="50"/>
    <col min="4" max="4" width="10.5703125" style="51" customWidth="1"/>
    <col min="5" max="5" width="7.28515625" style="50" customWidth="1"/>
    <col min="6" max="6" width="10.7109375" style="91" customWidth="1"/>
    <col min="7" max="7" width="10.28515625" style="91" customWidth="1"/>
    <col min="8" max="9" width="14.7109375" style="50" customWidth="1"/>
    <col min="10" max="10" width="12.7109375" style="50" customWidth="1"/>
    <col min="11" max="11" width="14.5703125" style="50" customWidth="1"/>
    <col min="12" max="12" width="13.7109375" style="50" customWidth="1"/>
    <col min="13" max="13" width="12" style="50" customWidth="1"/>
    <col min="14" max="14" width="11.85546875" style="50" customWidth="1"/>
    <col min="15" max="15" width="14.42578125" style="91" customWidth="1"/>
    <col min="16" max="16" width="13.85546875" style="50" customWidth="1"/>
    <col min="17" max="17" width="13.42578125" style="50" customWidth="1"/>
    <col min="18" max="18" width="11.7109375" style="50" customWidth="1"/>
    <col min="19" max="19" width="12.5703125" style="50" customWidth="1"/>
    <col min="20" max="20" width="10.28515625" style="8" customWidth="1"/>
    <col min="21" max="21" width="9.7109375" style="8" customWidth="1"/>
    <col min="22" max="22" width="17.5703125" style="50" customWidth="1"/>
    <col min="23" max="16384" width="9.140625" style="50"/>
  </cols>
  <sheetData>
    <row r="1" spans="2:22" ht="18.75">
      <c r="B1" s="229"/>
      <c r="C1" s="230"/>
      <c r="D1" s="229"/>
      <c r="E1" s="229"/>
      <c r="F1" s="229"/>
      <c r="G1" s="229"/>
      <c r="H1" s="229"/>
      <c r="I1" s="229"/>
      <c r="J1" s="229"/>
      <c r="K1" s="229"/>
      <c r="L1" s="229"/>
      <c r="M1" s="231"/>
      <c r="N1" s="231"/>
      <c r="O1" s="231"/>
      <c r="P1" s="231"/>
      <c r="Q1" s="56"/>
      <c r="R1" s="56"/>
      <c r="S1" s="56"/>
      <c r="T1" s="21"/>
      <c r="U1" s="46"/>
      <c r="V1" s="56"/>
    </row>
    <row r="2" spans="2:22" ht="18.75">
      <c r="B2" s="354" t="s">
        <v>367</v>
      </c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56"/>
      <c r="R2" s="56"/>
      <c r="S2" s="56"/>
      <c r="T2" s="21"/>
      <c r="U2" s="46"/>
      <c r="V2" s="56"/>
    </row>
    <row r="3" spans="2:22" ht="18.75">
      <c r="B3" s="232"/>
      <c r="C3" s="230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56"/>
      <c r="R3" s="56"/>
      <c r="S3" s="56"/>
      <c r="T3" s="21"/>
      <c r="U3" s="46"/>
      <c r="V3" s="56"/>
    </row>
    <row r="4" spans="2:22" ht="18.75">
      <c r="B4" s="232"/>
      <c r="C4" s="230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355" t="s">
        <v>248</v>
      </c>
      <c r="P4" s="355"/>
      <c r="Q4" s="56"/>
      <c r="R4" s="56"/>
      <c r="S4" s="56"/>
      <c r="T4" s="10"/>
      <c r="V4" s="56"/>
    </row>
    <row r="5" spans="2:22" ht="18.75">
      <c r="B5" s="233"/>
      <c r="C5" s="230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56"/>
      <c r="R5" s="56"/>
      <c r="S5" s="56"/>
      <c r="T5" s="10"/>
      <c r="V5" s="56"/>
    </row>
    <row r="6" spans="2:22" ht="18.75">
      <c r="B6" s="356" t="s">
        <v>249</v>
      </c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356"/>
      <c r="Q6" s="56"/>
      <c r="R6" s="56"/>
      <c r="S6" s="56"/>
      <c r="T6" s="10"/>
      <c r="V6" s="56"/>
    </row>
    <row r="7" spans="2:22" ht="18.75">
      <c r="B7" s="356" t="s">
        <v>368</v>
      </c>
      <c r="C7" s="356"/>
      <c r="D7" s="356"/>
      <c r="E7" s="356"/>
      <c r="F7" s="356"/>
      <c r="G7" s="356"/>
      <c r="H7" s="356"/>
      <c r="I7" s="356"/>
      <c r="J7" s="356"/>
      <c r="K7" s="356"/>
      <c r="L7" s="356"/>
      <c r="M7" s="356"/>
      <c r="N7" s="356"/>
      <c r="O7" s="356"/>
      <c r="P7" s="356"/>
      <c r="Q7" s="56"/>
      <c r="R7" s="56"/>
      <c r="S7" s="56"/>
      <c r="T7" s="10"/>
      <c r="V7" s="56"/>
    </row>
    <row r="8" spans="2:22" ht="18.75">
      <c r="B8" s="233"/>
      <c r="C8" s="230"/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56"/>
      <c r="R8" s="56"/>
      <c r="S8" s="56"/>
      <c r="T8" s="10"/>
      <c r="V8" s="56"/>
    </row>
    <row r="9" spans="2:22" ht="20.25">
      <c r="B9" s="357" t="s">
        <v>369</v>
      </c>
      <c r="C9" s="357"/>
      <c r="D9" s="357"/>
      <c r="E9" s="357"/>
      <c r="F9" s="357"/>
      <c r="G9" s="357"/>
      <c r="H9" s="357"/>
      <c r="I9" s="357"/>
      <c r="J9" s="357"/>
      <c r="K9" s="357"/>
      <c r="L9" s="357"/>
      <c r="M9" s="357"/>
      <c r="N9" s="357"/>
      <c r="O9" s="357"/>
      <c r="P9" s="357"/>
      <c r="Q9" s="56"/>
      <c r="R9" s="56"/>
      <c r="S9" s="56"/>
      <c r="T9" s="10"/>
      <c r="V9" s="56"/>
    </row>
    <row r="10" spans="2:22" ht="18.75">
      <c r="B10" s="233"/>
      <c r="C10" s="230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T10" s="10"/>
    </row>
    <row r="11" spans="2:22" ht="18.75">
      <c r="B11" s="337" t="s">
        <v>0</v>
      </c>
      <c r="C11" s="337" t="s">
        <v>1</v>
      </c>
      <c r="D11" s="337" t="s">
        <v>250</v>
      </c>
      <c r="E11" s="337"/>
      <c r="F11" s="337" t="s">
        <v>2</v>
      </c>
      <c r="G11" s="337"/>
      <c r="H11" s="337"/>
      <c r="I11" s="337"/>
      <c r="J11" s="337"/>
      <c r="K11" s="337"/>
      <c r="L11" s="337"/>
      <c r="M11" s="337"/>
      <c r="N11" s="337"/>
      <c r="O11" s="337"/>
      <c r="P11" s="337"/>
      <c r="T11" s="10"/>
    </row>
    <row r="12" spans="2:22" ht="18.75">
      <c r="B12" s="337"/>
      <c r="C12" s="337"/>
      <c r="D12" s="337"/>
      <c r="E12" s="337"/>
      <c r="F12" s="337" t="s">
        <v>3</v>
      </c>
      <c r="G12" s="337"/>
      <c r="H12" s="337" t="s">
        <v>4</v>
      </c>
      <c r="I12" s="337"/>
      <c r="J12" s="337"/>
      <c r="K12" s="337"/>
      <c r="L12" s="337"/>
      <c r="M12" s="337"/>
      <c r="N12" s="337"/>
      <c r="O12" s="337"/>
      <c r="P12" s="337"/>
      <c r="T12" s="10"/>
    </row>
    <row r="13" spans="2:22" ht="18.75">
      <c r="B13" s="337"/>
      <c r="C13" s="337"/>
      <c r="D13" s="337"/>
      <c r="E13" s="337"/>
      <c r="F13" s="337"/>
      <c r="G13" s="337"/>
      <c r="H13" s="337" t="s">
        <v>251</v>
      </c>
      <c r="I13" s="337"/>
      <c r="J13" s="337" t="s">
        <v>5</v>
      </c>
      <c r="K13" s="337"/>
      <c r="L13" s="337" t="s">
        <v>6</v>
      </c>
      <c r="M13" s="337"/>
      <c r="N13" s="337"/>
      <c r="O13" s="337" t="s">
        <v>252</v>
      </c>
      <c r="P13" s="337"/>
    </row>
    <row r="14" spans="2:22" ht="136.5" customHeight="1">
      <c r="B14" s="337"/>
      <c r="C14" s="337"/>
      <c r="D14" s="337"/>
      <c r="E14" s="337"/>
      <c r="F14" s="337"/>
      <c r="G14" s="337"/>
      <c r="H14" s="337"/>
      <c r="I14" s="337"/>
      <c r="J14" s="337"/>
      <c r="K14" s="337"/>
      <c r="L14" s="337" t="s">
        <v>3</v>
      </c>
      <c r="M14" s="337"/>
      <c r="N14" s="235" t="s">
        <v>7</v>
      </c>
      <c r="O14" s="337"/>
      <c r="P14" s="337"/>
    </row>
    <row r="15" spans="2:22" ht="18.75">
      <c r="B15" s="235">
        <v>1</v>
      </c>
      <c r="C15" s="235">
        <v>2</v>
      </c>
      <c r="D15" s="337">
        <v>3</v>
      </c>
      <c r="E15" s="337"/>
      <c r="F15" s="337">
        <v>4</v>
      </c>
      <c r="G15" s="337"/>
      <c r="H15" s="337">
        <v>5</v>
      </c>
      <c r="I15" s="337"/>
      <c r="J15" s="337">
        <v>6</v>
      </c>
      <c r="K15" s="337"/>
      <c r="L15" s="337">
        <v>7</v>
      </c>
      <c r="M15" s="337"/>
      <c r="N15" s="235">
        <v>8</v>
      </c>
      <c r="O15" s="337">
        <v>9</v>
      </c>
      <c r="P15" s="337"/>
    </row>
    <row r="16" spans="2:22" ht="37.5">
      <c r="B16" s="236" t="s">
        <v>8</v>
      </c>
      <c r="C16" s="235">
        <v>100</v>
      </c>
      <c r="D16" s="337"/>
      <c r="E16" s="337"/>
      <c r="F16" s="338">
        <v>3842100</v>
      </c>
      <c r="G16" s="337"/>
      <c r="H16" s="338"/>
      <c r="I16" s="337"/>
      <c r="J16" s="338"/>
      <c r="K16" s="337"/>
      <c r="L16" s="337"/>
      <c r="M16" s="337"/>
      <c r="N16" s="235"/>
      <c r="O16" s="337"/>
      <c r="P16" s="337"/>
    </row>
    <row r="17" spans="2:16" ht="56.25">
      <c r="B17" s="237" t="s">
        <v>253</v>
      </c>
      <c r="C17" s="235">
        <v>110</v>
      </c>
      <c r="D17" s="337"/>
      <c r="E17" s="337"/>
      <c r="F17" s="337"/>
      <c r="G17" s="337"/>
      <c r="H17" s="337" t="s">
        <v>254</v>
      </c>
      <c r="I17" s="337"/>
      <c r="J17" s="337" t="s">
        <v>254</v>
      </c>
      <c r="K17" s="337"/>
      <c r="L17" s="337"/>
      <c r="M17" s="337"/>
      <c r="N17" s="235" t="s">
        <v>254</v>
      </c>
      <c r="O17" s="337"/>
      <c r="P17" s="337"/>
    </row>
    <row r="18" spans="2:16" ht="18.75">
      <c r="B18" s="236"/>
      <c r="C18" s="235"/>
      <c r="D18" s="337"/>
      <c r="E18" s="337"/>
      <c r="F18" s="337"/>
      <c r="G18" s="337"/>
      <c r="H18" s="337"/>
      <c r="I18" s="337"/>
      <c r="J18" s="337"/>
      <c r="K18" s="337"/>
      <c r="L18" s="337"/>
      <c r="M18" s="337"/>
      <c r="N18" s="235"/>
      <c r="O18" s="337"/>
      <c r="P18" s="337"/>
    </row>
    <row r="19" spans="2:16" ht="37.5">
      <c r="B19" s="236" t="s">
        <v>10</v>
      </c>
      <c r="C19" s="235">
        <v>120</v>
      </c>
      <c r="D19" s="337">
        <v>130</v>
      </c>
      <c r="E19" s="337"/>
      <c r="F19" s="338">
        <v>3842100</v>
      </c>
      <c r="G19" s="337"/>
      <c r="H19" s="338"/>
      <c r="I19" s="337"/>
      <c r="J19" s="337" t="s">
        <v>254</v>
      </c>
      <c r="K19" s="337"/>
      <c r="L19" s="337"/>
      <c r="M19" s="337"/>
      <c r="N19" s="235"/>
      <c r="O19" s="337"/>
      <c r="P19" s="337"/>
    </row>
    <row r="20" spans="2:16" ht="75">
      <c r="B20" s="236" t="s">
        <v>11</v>
      </c>
      <c r="C20" s="235">
        <v>130</v>
      </c>
      <c r="D20" s="337"/>
      <c r="E20" s="337"/>
      <c r="F20" s="337"/>
      <c r="G20" s="337"/>
      <c r="H20" s="337" t="s">
        <v>254</v>
      </c>
      <c r="I20" s="337"/>
      <c r="J20" s="337" t="s">
        <v>254</v>
      </c>
      <c r="K20" s="337"/>
      <c r="L20" s="337"/>
      <c r="M20" s="337"/>
      <c r="N20" s="235" t="s">
        <v>254</v>
      </c>
      <c r="O20" s="337"/>
      <c r="P20" s="337"/>
    </row>
    <row r="21" spans="2:16" ht="187.5">
      <c r="B21" s="236" t="s">
        <v>12</v>
      </c>
      <c r="C21" s="235">
        <v>140</v>
      </c>
      <c r="D21" s="337"/>
      <c r="E21" s="337"/>
      <c r="F21" s="337"/>
      <c r="G21" s="337"/>
      <c r="H21" s="337" t="s">
        <v>254</v>
      </c>
      <c r="I21" s="337"/>
      <c r="J21" s="337" t="s">
        <v>254</v>
      </c>
      <c r="K21" s="337"/>
      <c r="L21" s="337"/>
      <c r="M21" s="337"/>
      <c r="N21" s="235" t="s">
        <v>254</v>
      </c>
      <c r="O21" s="337"/>
      <c r="P21" s="337"/>
    </row>
    <row r="22" spans="2:16" ht="56.25">
      <c r="B22" s="236" t="s">
        <v>13</v>
      </c>
      <c r="C22" s="235">
        <v>150</v>
      </c>
      <c r="D22" s="337">
        <v>180</v>
      </c>
      <c r="E22" s="337"/>
      <c r="F22" s="338">
        <v>15000</v>
      </c>
      <c r="G22" s="337"/>
      <c r="H22" s="337"/>
      <c r="I22" s="337"/>
      <c r="J22" s="338"/>
      <c r="K22" s="337"/>
      <c r="L22" s="337" t="s">
        <v>254</v>
      </c>
      <c r="M22" s="337"/>
      <c r="N22" s="235" t="s">
        <v>254</v>
      </c>
      <c r="O22" s="337"/>
      <c r="P22" s="337"/>
    </row>
    <row r="23" spans="2:16" ht="18.75">
      <c r="B23" s="236" t="s">
        <v>14</v>
      </c>
      <c r="C23" s="235">
        <v>160</v>
      </c>
      <c r="D23" s="337"/>
      <c r="E23" s="337"/>
      <c r="F23" s="337"/>
      <c r="G23" s="337"/>
      <c r="H23" s="337" t="s">
        <v>254</v>
      </c>
      <c r="I23" s="337"/>
      <c r="J23" s="337" t="s">
        <v>254</v>
      </c>
      <c r="K23" s="337"/>
      <c r="L23" s="337"/>
      <c r="M23" s="337"/>
      <c r="N23" s="235"/>
      <c r="O23" s="337"/>
      <c r="P23" s="337"/>
    </row>
    <row r="24" spans="2:16" ht="37.5">
      <c r="B24" s="236" t="s">
        <v>15</v>
      </c>
      <c r="C24" s="235">
        <v>180</v>
      </c>
      <c r="D24" s="337" t="s">
        <v>254</v>
      </c>
      <c r="E24" s="337"/>
      <c r="F24" s="337"/>
      <c r="G24" s="337"/>
      <c r="H24" s="337" t="s">
        <v>254</v>
      </c>
      <c r="I24" s="337"/>
      <c r="J24" s="337" t="s">
        <v>254</v>
      </c>
      <c r="K24" s="337"/>
      <c r="L24" s="337"/>
      <c r="M24" s="337"/>
      <c r="N24" s="235"/>
      <c r="O24" s="337"/>
      <c r="P24" s="337"/>
    </row>
    <row r="25" spans="2:16" ht="18.75">
      <c r="B25" s="236"/>
      <c r="C25" s="235"/>
      <c r="D25" s="337"/>
      <c r="E25" s="337"/>
      <c r="F25" s="338"/>
      <c r="G25" s="337"/>
      <c r="H25" s="337"/>
      <c r="I25" s="337"/>
      <c r="J25" s="337"/>
      <c r="K25" s="337"/>
      <c r="L25" s="337"/>
      <c r="M25" s="337"/>
      <c r="N25" s="235"/>
      <c r="O25" s="337"/>
      <c r="P25" s="337"/>
    </row>
    <row r="26" spans="2:16" ht="37.5">
      <c r="B26" s="236" t="s">
        <v>16</v>
      </c>
      <c r="C26" s="235">
        <v>200</v>
      </c>
      <c r="D26" s="329" t="s">
        <v>254</v>
      </c>
      <c r="E26" s="330"/>
      <c r="F26" s="335">
        <v>3753500</v>
      </c>
      <c r="G26" s="330"/>
      <c r="H26" s="335">
        <f>H16+H54</f>
        <v>0</v>
      </c>
      <c r="I26" s="330"/>
      <c r="J26" s="329">
        <v>3753.5</v>
      </c>
      <c r="K26" s="330"/>
      <c r="L26" s="329">
        <f>L16+L54</f>
        <v>0</v>
      </c>
      <c r="M26" s="330"/>
      <c r="N26" s="235"/>
      <c r="O26" s="329"/>
      <c r="P26" s="330"/>
    </row>
    <row r="27" spans="2:16" ht="56.25">
      <c r="B27" s="236" t="s">
        <v>17</v>
      </c>
      <c r="C27" s="235">
        <v>210</v>
      </c>
      <c r="D27" s="337" t="s">
        <v>254</v>
      </c>
      <c r="E27" s="337"/>
      <c r="F27" s="337">
        <v>3189400</v>
      </c>
      <c r="G27" s="337"/>
      <c r="H27" s="337"/>
      <c r="I27" s="337"/>
      <c r="J27" s="338"/>
      <c r="K27" s="337"/>
      <c r="L27" s="337"/>
      <c r="M27" s="337"/>
      <c r="N27" s="235"/>
      <c r="O27" s="337"/>
      <c r="P27" s="337"/>
    </row>
    <row r="28" spans="2:16" ht="93.75">
      <c r="B28" s="238" t="s">
        <v>255</v>
      </c>
      <c r="C28" s="235">
        <v>211</v>
      </c>
      <c r="D28" s="337" t="s">
        <v>254</v>
      </c>
      <c r="E28" s="337"/>
      <c r="F28" s="353">
        <v>3189400</v>
      </c>
      <c r="G28" s="353"/>
      <c r="H28" s="353">
        <f>F28</f>
        <v>3189400</v>
      </c>
      <c r="I28" s="353"/>
      <c r="J28" s="337"/>
      <c r="K28" s="337"/>
      <c r="L28" s="337"/>
      <c r="M28" s="337"/>
      <c r="N28" s="235"/>
      <c r="O28" s="334"/>
      <c r="P28" s="337"/>
    </row>
    <row r="29" spans="2:16" ht="18.75">
      <c r="B29" s="239" t="s">
        <v>256</v>
      </c>
      <c r="C29" s="235"/>
      <c r="D29" s="337" t="s">
        <v>254</v>
      </c>
      <c r="E29" s="337"/>
      <c r="F29" s="337"/>
      <c r="G29" s="337"/>
      <c r="H29" s="337"/>
      <c r="I29" s="337"/>
      <c r="J29" s="337"/>
      <c r="K29" s="337"/>
      <c r="L29" s="337"/>
      <c r="M29" s="337"/>
      <c r="N29" s="235"/>
      <c r="O29" s="337"/>
      <c r="P29" s="337"/>
    </row>
    <row r="30" spans="2:16" ht="18.75">
      <c r="B30" s="236" t="s">
        <v>257</v>
      </c>
      <c r="C30" s="235"/>
      <c r="D30" s="337">
        <v>111</v>
      </c>
      <c r="E30" s="337"/>
      <c r="F30" s="337">
        <v>2449616</v>
      </c>
      <c r="G30" s="337"/>
      <c r="H30" s="337"/>
      <c r="I30" s="337"/>
      <c r="J30" s="337"/>
      <c r="K30" s="337"/>
      <c r="L30" s="337"/>
      <c r="M30" s="337"/>
      <c r="N30" s="235"/>
      <c r="O30" s="337"/>
      <c r="P30" s="337"/>
    </row>
    <row r="31" spans="2:16" ht="56.25">
      <c r="B31" s="236" t="s">
        <v>258</v>
      </c>
      <c r="C31" s="235"/>
      <c r="D31" s="337">
        <v>119</v>
      </c>
      <c r="E31" s="337"/>
      <c r="F31" s="337">
        <v>739784</v>
      </c>
      <c r="G31" s="337"/>
      <c r="H31" s="337"/>
      <c r="I31" s="337"/>
      <c r="J31" s="337"/>
      <c r="K31" s="337"/>
      <c r="L31" s="337"/>
      <c r="M31" s="337"/>
      <c r="N31" s="235"/>
      <c r="O31" s="337"/>
      <c r="P31" s="337"/>
    </row>
    <row r="32" spans="2:16" ht="56.25">
      <c r="B32" s="236" t="s">
        <v>19</v>
      </c>
      <c r="C32" s="235">
        <v>220</v>
      </c>
      <c r="D32" s="337"/>
      <c r="E32" s="337"/>
      <c r="F32" s="337">
        <v>10500</v>
      </c>
      <c r="G32" s="337"/>
      <c r="H32" s="337"/>
      <c r="I32" s="337"/>
      <c r="J32" s="337"/>
      <c r="K32" s="337"/>
      <c r="L32" s="337"/>
      <c r="M32" s="337"/>
      <c r="N32" s="235"/>
      <c r="O32" s="337"/>
      <c r="P32" s="337"/>
    </row>
    <row r="33" spans="2:16" ht="18.75">
      <c r="B33" s="240" t="s">
        <v>18</v>
      </c>
      <c r="C33" s="235"/>
      <c r="D33" s="337"/>
      <c r="E33" s="337"/>
      <c r="F33" s="337"/>
      <c r="G33" s="337"/>
      <c r="H33" s="337"/>
      <c r="I33" s="337"/>
      <c r="J33" s="337"/>
      <c r="K33" s="337"/>
      <c r="L33" s="337"/>
      <c r="M33" s="337"/>
      <c r="N33" s="235"/>
      <c r="O33" s="337"/>
      <c r="P33" s="337"/>
    </row>
    <row r="34" spans="2:16" ht="56.25">
      <c r="B34" s="236" t="s">
        <v>20</v>
      </c>
      <c r="C34" s="235">
        <v>230</v>
      </c>
      <c r="D34" s="337"/>
      <c r="E34" s="337"/>
      <c r="F34" s="337">
        <v>56051.1</v>
      </c>
      <c r="G34" s="337"/>
      <c r="H34" s="337"/>
      <c r="I34" s="337"/>
      <c r="J34" s="337"/>
      <c r="K34" s="337"/>
      <c r="L34" s="337"/>
      <c r="M34" s="337"/>
      <c r="N34" s="235"/>
      <c r="O34" s="337"/>
      <c r="P34" s="337"/>
    </row>
    <row r="35" spans="2:16" ht="18.75">
      <c r="B35" s="241" t="s">
        <v>18</v>
      </c>
      <c r="C35" s="235"/>
      <c r="D35" s="337"/>
      <c r="E35" s="337"/>
      <c r="F35" s="337"/>
      <c r="G35" s="337"/>
      <c r="H35" s="337"/>
      <c r="I35" s="337"/>
      <c r="J35" s="337"/>
      <c r="K35" s="337"/>
      <c r="L35" s="337"/>
      <c r="M35" s="337"/>
      <c r="N35" s="235"/>
      <c r="O35" s="337"/>
      <c r="P35" s="337"/>
    </row>
    <row r="36" spans="2:16" ht="75">
      <c r="B36" s="241" t="s">
        <v>154</v>
      </c>
      <c r="C36" s="242">
        <v>240</v>
      </c>
      <c r="D36" s="337"/>
      <c r="E36" s="337"/>
      <c r="F36" s="337"/>
      <c r="G36" s="337"/>
      <c r="H36" s="337"/>
      <c r="I36" s="337"/>
      <c r="J36" s="337"/>
      <c r="K36" s="337"/>
      <c r="L36" s="337"/>
      <c r="M36" s="337"/>
      <c r="N36" s="235"/>
      <c r="O36" s="337"/>
      <c r="P36" s="337"/>
    </row>
    <row r="37" spans="2:16" ht="75">
      <c r="B37" s="236" t="s">
        <v>21</v>
      </c>
      <c r="C37" s="235">
        <v>250</v>
      </c>
      <c r="D37" s="337"/>
      <c r="E37" s="337"/>
      <c r="F37" s="338"/>
      <c r="G37" s="337"/>
      <c r="H37" s="338"/>
      <c r="I37" s="337"/>
      <c r="J37" s="337"/>
      <c r="K37" s="337"/>
      <c r="L37" s="337"/>
      <c r="M37" s="337"/>
      <c r="N37" s="235"/>
      <c r="O37" s="337"/>
      <c r="P37" s="337"/>
    </row>
    <row r="38" spans="2:16" ht="56.25">
      <c r="B38" s="236" t="s">
        <v>22</v>
      </c>
      <c r="C38" s="235">
        <v>260</v>
      </c>
      <c r="D38" s="337" t="s">
        <v>254</v>
      </c>
      <c r="E38" s="337"/>
      <c r="F38" s="334">
        <f>F39+F41+F42+F43+F44+F46+F47+F45+F40</f>
        <v>586144.99</v>
      </c>
      <c r="G38" s="337"/>
      <c r="H38" s="334">
        <f>H39+H41+H42+H43+H44+H46+H47+H45+H40</f>
        <v>0</v>
      </c>
      <c r="I38" s="337"/>
      <c r="J38" s="334">
        <f t="shared" ref="J38" si="0">J39+J41+J42+J43+J44+J46+J47+J45+J40</f>
        <v>0</v>
      </c>
      <c r="K38" s="337"/>
      <c r="L38" s="334">
        <f>L39+L41+L42+L43+L44+L46+L47+L45+L40</f>
        <v>0</v>
      </c>
      <c r="M38" s="337"/>
      <c r="N38" s="235"/>
      <c r="O38" s="337"/>
      <c r="P38" s="337"/>
    </row>
    <row r="39" spans="2:16" ht="18.75">
      <c r="B39" s="236" t="s">
        <v>111</v>
      </c>
      <c r="C39" s="235"/>
      <c r="D39" s="337">
        <v>244</v>
      </c>
      <c r="E39" s="337"/>
      <c r="F39" s="331">
        <v>27960</v>
      </c>
      <c r="G39" s="333"/>
      <c r="H39" s="334"/>
      <c r="I39" s="334"/>
      <c r="J39" s="337"/>
      <c r="K39" s="337"/>
      <c r="L39" s="337"/>
      <c r="M39" s="337"/>
      <c r="N39" s="235"/>
      <c r="O39" s="337"/>
      <c r="P39" s="337"/>
    </row>
    <row r="40" spans="2:16" ht="37.5">
      <c r="B40" s="236" t="s">
        <v>294</v>
      </c>
      <c r="C40" s="262"/>
      <c r="D40" s="337">
        <v>244</v>
      </c>
      <c r="E40" s="337"/>
      <c r="F40" s="331">
        <v>3000</v>
      </c>
      <c r="G40" s="333"/>
      <c r="H40" s="334"/>
      <c r="I40" s="334"/>
      <c r="J40" s="337"/>
      <c r="K40" s="337"/>
      <c r="L40" s="337"/>
      <c r="M40" s="337"/>
      <c r="N40" s="262"/>
      <c r="O40" s="337"/>
      <c r="P40" s="337"/>
    </row>
    <row r="41" spans="2:16" ht="37.5">
      <c r="B41" s="236" t="s">
        <v>112</v>
      </c>
      <c r="C41" s="235"/>
      <c r="D41" s="337">
        <v>244</v>
      </c>
      <c r="E41" s="337"/>
      <c r="F41" s="331">
        <f t="shared" ref="F41:F47" si="1">H41+J41+L41</f>
        <v>0</v>
      </c>
      <c r="G41" s="333"/>
      <c r="H41" s="334"/>
      <c r="I41" s="334"/>
      <c r="J41" s="337"/>
      <c r="K41" s="337"/>
      <c r="L41" s="337"/>
      <c r="M41" s="337"/>
      <c r="N41" s="235"/>
      <c r="O41" s="337"/>
      <c r="P41" s="337"/>
    </row>
    <row r="42" spans="2:16" ht="56.25">
      <c r="B42" s="236" t="s">
        <v>259</v>
      </c>
      <c r="C42" s="235"/>
      <c r="D42" s="337">
        <v>244</v>
      </c>
      <c r="E42" s="337"/>
      <c r="F42" s="331">
        <f t="shared" si="1"/>
        <v>0</v>
      </c>
      <c r="G42" s="333"/>
      <c r="H42" s="331">
        <v>0</v>
      </c>
      <c r="I42" s="333"/>
      <c r="J42" s="243"/>
      <c r="K42" s="244"/>
      <c r="L42" s="243"/>
      <c r="M42" s="244"/>
      <c r="N42" s="235"/>
      <c r="O42" s="243"/>
      <c r="P42" s="244"/>
    </row>
    <row r="43" spans="2:16" ht="56.25">
      <c r="B43" s="236" t="s">
        <v>113</v>
      </c>
      <c r="C43" s="235"/>
      <c r="D43" s="337">
        <v>244</v>
      </c>
      <c r="E43" s="337"/>
      <c r="F43" s="331">
        <v>2100</v>
      </c>
      <c r="G43" s="333"/>
      <c r="H43" s="334"/>
      <c r="I43" s="334"/>
      <c r="J43" s="337"/>
      <c r="K43" s="337"/>
      <c r="L43" s="337"/>
      <c r="M43" s="337"/>
      <c r="N43" s="235"/>
      <c r="O43" s="337"/>
      <c r="P43" s="337"/>
    </row>
    <row r="44" spans="2:16" ht="37.5">
      <c r="B44" s="236" t="s">
        <v>114</v>
      </c>
      <c r="C44" s="235"/>
      <c r="D44" s="337">
        <v>244</v>
      </c>
      <c r="E44" s="337"/>
      <c r="F44" s="331">
        <v>172800</v>
      </c>
      <c r="G44" s="333"/>
      <c r="H44" s="331"/>
      <c r="I44" s="333"/>
      <c r="J44" s="329"/>
      <c r="K44" s="332"/>
      <c r="L44" s="329"/>
      <c r="M44" s="332"/>
      <c r="N44" s="235"/>
      <c r="O44" s="243"/>
      <c r="P44" s="244"/>
    </row>
    <row r="45" spans="2:16" ht="18.75">
      <c r="B45" s="236" t="s">
        <v>265</v>
      </c>
      <c r="C45" s="235"/>
      <c r="D45" s="337">
        <v>244</v>
      </c>
      <c r="E45" s="337"/>
      <c r="F45" s="331">
        <v>86000</v>
      </c>
      <c r="G45" s="333"/>
      <c r="H45" s="331"/>
      <c r="I45" s="332"/>
      <c r="J45" s="329"/>
      <c r="K45" s="332"/>
      <c r="L45" s="329"/>
      <c r="M45" s="332"/>
      <c r="N45" s="235"/>
      <c r="O45" s="243"/>
      <c r="P45" s="244"/>
    </row>
    <row r="46" spans="2:16" ht="56.25">
      <c r="B46" s="236" t="s">
        <v>155</v>
      </c>
      <c r="C46" s="235"/>
      <c r="D46" s="337">
        <v>244</v>
      </c>
      <c r="E46" s="337"/>
      <c r="F46" s="331">
        <v>37000</v>
      </c>
      <c r="G46" s="333"/>
      <c r="H46" s="331"/>
      <c r="I46" s="333"/>
      <c r="J46" s="329"/>
      <c r="K46" s="332"/>
      <c r="L46" s="329"/>
      <c r="M46" s="332"/>
      <c r="N46" s="235"/>
      <c r="O46" s="243"/>
      <c r="P46" s="244"/>
    </row>
    <row r="47" spans="2:16" ht="75">
      <c r="B47" s="236" t="s">
        <v>156</v>
      </c>
      <c r="C47" s="235"/>
      <c r="D47" s="337">
        <v>244</v>
      </c>
      <c r="E47" s="337"/>
      <c r="F47" s="331">
        <v>257284.99</v>
      </c>
      <c r="G47" s="333"/>
      <c r="H47" s="331"/>
      <c r="I47" s="333"/>
      <c r="J47" s="331"/>
      <c r="K47" s="333"/>
      <c r="L47" s="329"/>
      <c r="M47" s="332"/>
      <c r="N47" s="235"/>
      <c r="O47" s="243"/>
      <c r="P47" s="244"/>
    </row>
    <row r="48" spans="2:16" ht="56.25">
      <c r="B48" s="236" t="s">
        <v>23</v>
      </c>
      <c r="C48" s="235">
        <v>300</v>
      </c>
      <c r="D48" s="337" t="s">
        <v>254</v>
      </c>
      <c r="E48" s="337"/>
      <c r="F48" s="337"/>
      <c r="G48" s="337"/>
      <c r="H48" s="337"/>
      <c r="I48" s="337"/>
      <c r="J48" s="337"/>
      <c r="K48" s="337"/>
      <c r="L48" s="337"/>
      <c r="M48" s="337"/>
      <c r="N48" s="235"/>
      <c r="O48" s="337"/>
      <c r="P48" s="337"/>
    </row>
    <row r="49" spans="2:16" ht="56.25">
      <c r="B49" s="236" t="s">
        <v>260</v>
      </c>
      <c r="C49" s="235">
        <v>310</v>
      </c>
      <c r="D49" s="337"/>
      <c r="E49" s="337"/>
      <c r="F49" s="337">
        <v>0</v>
      </c>
      <c r="G49" s="337"/>
      <c r="H49" s="337">
        <v>0</v>
      </c>
      <c r="I49" s="337"/>
      <c r="J49" s="337"/>
      <c r="K49" s="337"/>
      <c r="L49" s="337"/>
      <c r="M49" s="337"/>
      <c r="N49" s="235"/>
      <c r="O49" s="337"/>
      <c r="P49" s="337"/>
    </row>
    <row r="50" spans="2:16" ht="18.75">
      <c r="B50" s="236" t="s">
        <v>24</v>
      </c>
      <c r="C50" s="235">
        <v>320</v>
      </c>
      <c r="D50" s="337"/>
      <c r="E50" s="337"/>
      <c r="F50" s="337">
        <v>0</v>
      </c>
      <c r="G50" s="337"/>
      <c r="H50" s="337">
        <v>0</v>
      </c>
      <c r="I50" s="337"/>
      <c r="J50" s="337"/>
      <c r="K50" s="337"/>
      <c r="L50" s="337"/>
      <c r="M50" s="337"/>
      <c r="N50" s="235"/>
      <c r="O50" s="337"/>
      <c r="P50" s="337"/>
    </row>
    <row r="51" spans="2:16" ht="56.25">
      <c r="B51" s="236" t="s">
        <v>25</v>
      </c>
      <c r="C51" s="235">
        <v>400</v>
      </c>
      <c r="D51" s="337"/>
      <c r="E51" s="337"/>
      <c r="F51" s="337">
        <v>0</v>
      </c>
      <c r="G51" s="337"/>
      <c r="H51" s="337">
        <v>0</v>
      </c>
      <c r="I51" s="337"/>
      <c r="J51" s="337"/>
      <c r="K51" s="337"/>
      <c r="L51" s="337"/>
      <c r="M51" s="337"/>
      <c r="N51" s="235"/>
      <c r="O51" s="337"/>
      <c r="P51" s="337"/>
    </row>
    <row r="52" spans="2:16" ht="56.25">
      <c r="B52" s="236" t="s">
        <v>261</v>
      </c>
      <c r="C52" s="235">
        <v>410</v>
      </c>
      <c r="D52" s="337"/>
      <c r="E52" s="337"/>
      <c r="F52" s="337">
        <v>0</v>
      </c>
      <c r="G52" s="337"/>
      <c r="H52" s="337">
        <v>0</v>
      </c>
      <c r="I52" s="337"/>
      <c r="J52" s="337"/>
      <c r="K52" s="337"/>
      <c r="L52" s="337"/>
      <c r="M52" s="337"/>
      <c r="N52" s="235"/>
      <c r="O52" s="337"/>
      <c r="P52" s="337"/>
    </row>
    <row r="53" spans="2:16" ht="18.75">
      <c r="B53" s="236" t="s">
        <v>26</v>
      </c>
      <c r="C53" s="235">
        <v>420</v>
      </c>
      <c r="D53" s="337"/>
      <c r="E53" s="337"/>
      <c r="F53" s="337"/>
      <c r="G53" s="337"/>
      <c r="H53" s="337"/>
      <c r="I53" s="337"/>
      <c r="J53" s="337"/>
      <c r="K53" s="337"/>
      <c r="L53" s="337"/>
      <c r="M53" s="337"/>
      <c r="N53" s="235"/>
      <c r="O53" s="337"/>
      <c r="P53" s="337"/>
    </row>
    <row r="54" spans="2:16" ht="37.5">
      <c r="B54" s="236" t="s">
        <v>27</v>
      </c>
      <c r="C54" s="235">
        <v>500</v>
      </c>
      <c r="D54" s="337" t="s">
        <v>254</v>
      </c>
      <c r="E54" s="337"/>
      <c r="F54" s="337"/>
      <c r="G54" s="337"/>
      <c r="H54" s="337">
        <v>0</v>
      </c>
      <c r="I54" s="337"/>
      <c r="J54" s="337"/>
      <c r="K54" s="337"/>
      <c r="L54" s="337"/>
      <c r="M54" s="337"/>
      <c r="N54" s="235"/>
      <c r="O54" s="337"/>
      <c r="P54" s="337"/>
    </row>
    <row r="55" spans="2:16" ht="37.5">
      <c r="B55" s="236" t="s">
        <v>28</v>
      </c>
      <c r="C55" s="235">
        <v>600</v>
      </c>
      <c r="D55" s="337" t="s">
        <v>254</v>
      </c>
      <c r="E55" s="337"/>
      <c r="F55" s="337">
        <v>0</v>
      </c>
      <c r="G55" s="337"/>
      <c r="H55" s="337">
        <v>0</v>
      </c>
      <c r="I55" s="337"/>
      <c r="J55" s="337"/>
      <c r="K55" s="337"/>
      <c r="L55" s="337"/>
      <c r="M55" s="337"/>
      <c r="N55" s="235"/>
      <c r="O55" s="337"/>
      <c r="P55" s="337"/>
    </row>
    <row r="56" spans="2:16" ht="18.75">
      <c r="B56" s="350" t="s">
        <v>262</v>
      </c>
      <c r="C56" s="351"/>
      <c r="D56" s="351"/>
      <c r="E56" s="351"/>
      <c r="F56" s="351"/>
      <c r="G56" s="351"/>
      <c r="H56" s="351"/>
      <c r="I56" s="351"/>
      <c r="J56" s="351"/>
      <c r="K56" s="351"/>
      <c r="L56" s="351"/>
      <c r="M56" s="351"/>
      <c r="N56" s="351"/>
      <c r="O56" s="351"/>
      <c r="P56" s="351"/>
    </row>
    <row r="57" spans="2:16" ht="18.75">
      <c r="B57" s="229"/>
      <c r="C57" s="230"/>
      <c r="D57" s="229"/>
      <c r="E57" s="229"/>
      <c r="F57" s="229"/>
      <c r="G57" s="229"/>
      <c r="H57" s="229"/>
      <c r="I57" s="229"/>
      <c r="J57" s="229"/>
      <c r="K57" s="229"/>
      <c r="L57" s="229"/>
      <c r="M57" s="229"/>
      <c r="N57" s="229"/>
      <c r="O57" s="229"/>
      <c r="P57" s="229"/>
    </row>
    <row r="58" spans="2:16" ht="20.25">
      <c r="B58" s="352" t="s">
        <v>370</v>
      </c>
      <c r="C58" s="352"/>
      <c r="D58" s="352"/>
      <c r="E58" s="352"/>
      <c r="F58" s="352"/>
      <c r="G58" s="352"/>
      <c r="H58" s="352"/>
      <c r="I58" s="352"/>
      <c r="J58" s="352"/>
      <c r="K58" s="352"/>
      <c r="L58" s="352"/>
      <c r="M58" s="352"/>
      <c r="N58" s="352"/>
      <c r="O58" s="352"/>
      <c r="P58" s="352"/>
    </row>
    <row r="59" spans="2:16" ht="18.75">
      <c r="B59" s="229"/>
      <c r="C59" s="230"/>
      <c r="D59" s="229"/>
      <c r="E59" s="229"/>
      <c r="F59" s="229"/>
      <c r="G59" s="229"/>
      <c r="H59" s="229"/>
      <c r="I59" s="229"/>
      <c r="J59" s="229"/>
      <c r="K59" s="229"/>
      <c r="L59" s="229"/>
      <c r="M59" s="229"/>
      <c r="N59" s="229"/>
      <c r="O59" s="229"/>
      <c r="P59" s="229"/>
    </row>
    <row r="60" spans="2:16" ht="18.75">
      <c r="B60" s="337" t="s">
        <v>0</v>
      </c>
      <c r="C60" s="337" t="s">
        <v>1</v>
      </c>
      <c r="D60" s="337" t="s">
        <v>250</v>
      </c>
      <c r="E60" s="337"/>
      <c r="F60" s="337" t="s">
        <v>2</v>
      </c>
      <c r="G60" s="337"/>
      <c r="H60" s="337"/>
      <c r="I60" s="337"/>
      <c r="J60" s="337"/>
      <c r="K60" s="337"/>
      <c r="L60" s="337"/>
      <c r="M60" s="337"/>
      <c r="N60" s="337"/>
      <c r="O60" s="337"/>
      <c r="P60" s="337"/>
    </row>
    <row r="61" spans="2:16" ht="18.75">
      <c r="B61" s="337"/>
      <c r="C61" s="337"/>
      <c r="D61" s="337"/>
      <c r="E61" s="337"/>
      <c r="F61" s="337" t="s">
        <v>3</v>
      </c>
      <c r="G61" s="337"/>
      <c r="H61" s="337" t="s">
        <v>4</v>
      </c>
      <c r="I61" s="337"/>
      <c r="J61" s="337"/>
      <c r="K61" s="337"/>
      <c r="L61" s="337"/>
      <c r="M61" s="337"/>
      <c r="N61" s="337"/>
      <c r="O61" s="337"/>
      <c r="P61" s="337"/>
    </row>
    <row r="62" spans="2:16" ht="18.75">
      <c r="B62" s="337"/>
      <c r="C62" s="337"/>
      <c r="D62" s="337"/>
      <c r="E62" s="337"/>
      <c r="F62" s="337"/>
      <c r="G62" s="337"/>
      <c r="H62" s="337" t="s">
        <v>251</v>
      </c>
      <c r="I62" s="337"/>
      <c r="J62" s="337" t="s">
        <v>5</v>
      </c>
      <c r="K62" s="337"/>
      <c r="L62" s="337" t="s">
        <v>6</v>
      </c>
      <c r="M62" s="337"/>
      <c r="N62" s="337"/>
      <c r="O62" s="337" t="s">
        <v>252</v>
      </c>
      <c r="P62" s="337"/>
    </row>
    <row r="63" spans="2:16" ht="37.5">
      <c r="B63" s="337"/>
      <c r="C63" s="337"/>
      <c r="D63" s="337"/>
      <c r="E63" s="337"/>
      <c r="F63" s="337"/>
      <c r="G63" s="337"/>
      <c r="H63" s="337"/>
      <c r="I63" s="337"/>
      <c r="J63" s="337"/>
      <c r="K63" s="337"/>
      <c r="L63" s="337" t="s">
        <v>3</v>
      </c>
      <c r="M63" s="337"/>
      <c r="N63" s="235" t="s">
        <v>7</v>
      </c>
      <c r="O63" s="337"/>
      <c r="P63" s="337"/>
    </row>
    <row r="64" spans="2:16" ht="18.75">
      <c r="B64" s="235">
        <v>1</v>
      </c>
      <c r="C64" s="235">
        <v>2</v>
      </c>
      <c r="D64" s="337">
        <v>3</v>
      </c>
      <c r="E64" s="337"/>
      <c r="F64" s="337">
        <v>4</v>
      </c>
      <c r="G64" s="337"/>
      <c r="H64" s="337">
        <v>5</v>
      </c>
      <c r="I64" s="337"/>
      <c r="J64" s="337">
        <v>6</v>
      </c>
      <c r="K64" s="337"/>
      <c r="L64" s="337">
        <v>7</v>
      </c>
      <c r="M64" s="337"/>
      <c r="N64" s="235">
        <v>8</v>
      </c>
      <c r="O64" s="337">
        <v>9</v>
      </c>
      <c r="P64" s="337"/>
    </row>
    <row r="65" spans="2:16" ht="37.5">
      <c r="B65" s="236" t="s">
        <v>8</v>
      </c>
      <c r="C65" s="235">
        <v>100</v>
      </c>
      <c r="D65" s="337"/>
      <c r="E65" s="337"/>
      <c r="F65" s="338">
        <v>3842100</v>
      </c>
      <c r="G65" s="337"/>
      <c r="H65" s="338"/>
      <c r="I65" s="337"/>
      <c r="J65" s="337"/>
      <c r="K65" s="337"/>
      <c r="L65" s="337"/>
      <c r="M65" s="337"/>
      <c r="N65" s="235"/>
      <c r="O65" s="337"/>
      <c r="P65" s="337"/>
    </row>
    <row r="66" spans="2:16" ht="56.25">
      <c r="B66" s="237" t="s">
        <v>253</v>
      </c>
      <c r="C66" s="235">
        <v>110</v>
      </c>
      <c r="D66" s="337"/>
      <c r="E66" s="337"/>
      <c r="F66" s="337"/>
      <c r="G66" s="337"/>
      <c r="H66" s="337" t="s">
        <v>254</v>
      </c>
      <c r="I66" s="337"/>
      <c r="J66" s="337" t="s">
        <v>254</v>
      </c>
      <c r="K66" s="337"/>
      <c r="L66" s="337"/>
      <c r="M66" s="337"/>
      <c r="N66" s="235" t="s">
        <v>254</v>
      </c>
      <c r="O66" s="337"/>
      <c r="P66" s="337"/>
    </row>
    <row r="67" spans="2:16" ht="18.75">
      <c r="B67" s="236"/>
      <c r="C67" s="235"/>
      <c r="D67" s="337"/>
      <c r="E67" s="337"/>
      <c r="F67" s="337"/>
      <c r="G67" s="337"/>
      <c r="H67" s="337"/>
      <c r="I67" s="337"/>
      <c r="J67" s="337">
        <v>6</v>
      </c>
      <c r="K67" s="337"/>
      <c r="L67" s="337">
        <v>7</v>
      </c>
      <c r="M67" s="337"/>
      <c r="N67" s="235">
        <v>8</v>
      </c>
      <c r="O67" s="337">
        <v>9</v>
      </c>
      <c r="P67" s="337"/>
    </row>
    <row r="68" spans="2:16" ht="56.25">
      <c r="B68" s="236" t="s">
        <v>10</v>
      </c>
      <c r="C68" s="235">
        <v>120</v>
      </c>
      <c r="D68" s="337">
        <v>130</v>
      </c>
      <c r="E68" s="337"/>
      <c r="F68" s="338">
        <v>3842100</v>
      </c>
      <c r="G68" s="337"/>
      <c r="H68" s="338">
        <f>H65</f>
        <v>0</v>
      </c>
      <c r="I68" s="337"/>
      <c r="J68" s="337"/>
      <c r="K68" s="337"/>
      <c r="L68" s="337"/>
      <c r="M68" s="337"/>
      <c r="N68" s="235"/>
      <c r="O68" s="337"/>
      <c r="P68" s="337"/>
    </row>
    <row r="69" spans="2:16" ht="18.75">
      <c r="B69" s="236"/>
      <c r="C69" s="235"/>
      <c r="D69" s="337"/>
      <c r="E69" s="337"/>
      <c r="F69" s="337"/>
      <c r="G69" s="337"/>
      <c r="H69" s="337"/>
      <c r="I69" s="337"/>
      <c r="J69" s="337" t="s">
        <v>254</v>
      </c>
      <c r="K69" s="337"/>
      <c r="L69" s="337"/>
      <c r="M69" s="337"/>
      <c r="N69" s="235"/>
      <c r="O69" s="337"/>
      <c r="P69" s="337"/>
    </row>
    <row r="70" spans="2:16" ht="75">
      <c r="B70" s="236" t="s">
        <v>11</v>
      </c>
      <c r="C70" s="235">
        <v>130</v>
      </c>
      <c r="D70" s="337"/>
      <c r="E70" s="337"/>
      <c r="F70" s="337"/>
      <c r="G70" s="337"/>
      <c r="H70" s="337" t="s">
        <v>254</v>
      </c>
      <c r="I70" s="337"/>
      <c r="J70" s="337"/>
      <c r="K70" s="337"/>
      <c r="L70" s="337"/>
      <c r="M70" s="337"/>
      <c r="N70" s="235"/>
      <c r="O70" s="337"/>
      <c r="P70" s="337"/>
    </row>
    <row r="71" spans="2:16" ht="187.5">
      <c r="B71" s="236" t="s">
        <v>12</v>
      </c>
      <c r="C71" s="235">
        <v>140</v>
      </c>
      <c r="D71" s="337"/>
      <c r="E71" s="337"/>
      <c r="F71" s="337"/>
      <c r="G71" s="337"/>
      <c r="H71" s="337" t="s">
        <v>254</v>
      </c>
      <c r="I71" s="337"/>
      <c r="J71" s="337" t="s">
        <v>254</v>
      </c>
      <c r="K71" s="337"/>
      <c r="L71" s="337"/>
      <c r="M71" s="337"/>
      <c r="N71" s="235" t="s">
        <v>254</v>
      </c>
      <c r="O71" s="337"/>
      <c r="P71" s="337"/>
    </row>
    <row r="72" spans="2:16" ht="56.25">
      <c r="B72" s="236" t="s">
        <v>13</v>
      </c>
      <c r="C72" s="235">
        <v>150</v>
      </c>
      <c r="D72" s="337">
        <v>180</v>
      </c>
      <c r="E72" s="337"/>
      <c r="F72" s="338">
        <v>15000</v>
      </c>
      <c r="G72" s="337"/>
      <c r="H72" s="337"/>
      <c r="I72" s="337"/>
      <c r="J72" s="337" t="s">
        <v>254</v>
      </c>
      <c r="K72" s="337"/>
      <c r="L72" s="337"/>
      <c r="M72" s="337"/>
      <c r="N72" s="235" t="s">
        <v>254</v>
      </c>
      <c r="O72" s="337"/>
      <c r="P72" s="337"/>
    </row>
    <row r="73" spans="2:16" ht="18.75">
      <c r="B73" s="236" t="s">
        <v>14</v>
      </c>
      <c r="C73" s="235">
        <v>160</v>
      </c>
      <c r="D73" s="337"/>
      <c r="E73" s="337"/>
      <c r="F73" s="337"/>
      <c r="G73" s="337"/>
      <c r="H73" s="337" t="s">
        <v>254</v>
      </c>
      <c r="I73" s="337"/>
      <c r="J73" s="337"/>
      <c r="K73" s="337"/>
      <c r="L73" s="337" t="s">
        <v>254</v>
      </c>
      <c r="M73" s="337"/>
      <c r="N73" s="235" t="s">
        <v>254</v>
      </c>
      <c r="O73" s="337"/>
      <c r="P73" s="337"/>
    </row>
    <row r="74" spans="2:16" ht="37.5">
      <c r="B74" s="236" t="s">
        <v>15</v>
      </c>
      <c r="C74" s="235">
        <v>180</v>
      </c>
      <c r="D74" s="337" t="s">
        <v>254</v>
      </c>
      <c r="E74" s="337"/>
      <c r="F74" s="337"/>
      <c r="G74" s="337"/>
      <c r="H74" s="337" t="s">
        <v>254</v>
      </c>
      <c r="I74" s="337"/>
      <c r="J74" s="337" t="s">
        <v>254</v>
      </c>
      <c r="K74" s="337"/>
      <c r="L74" s="337"/>
      <c r="M74" s="337"/>
      <c r="N74" s="235"/>
      <c r="O74" s="337"/>
      <c r="P74" s="337"/>
    </row>
    <row r="75" spans="2:16" ht="37.5">
      <c r="B75" s="236" t="s">
        <v>16</v>
      </c>
      <c r="C75" s="235">
        <v>200</v>
      </c>
      <c r="D75" s="329" t="s">
        <v>254</v>
      </c>
      <c r="E75" s="330"/>
      <c r="F75" s="335">
        <v>3753500</v>
      </c>
      <c r="G75" s="330"/>
      <c r="H75" s="335">
        <f>H65</f>
        <v>0</v>
      </c>
      <c r="I75" s="330"/>
      <c r="J75" s="338"/>
      <c r="K75" s="337"/>
      <c r="L75" s="337"/>
      <c r="M75" s="337"/>
      <c r="N75" s="235"/>
      <c r="O75" s="337"/>
      <c r="P75" s="337"/>
    </row>
    <row r="76" spans="2:16" ht="56.25">
      <c r="B76" s="236" t="s">
        <v>17</v>
      </c>
      <c r="C76" s="235">
        <v>210</v>
      </c>
      <c r="D76" s="337" t="s">
        <v>254</v>
      </c>
      <c r="E76" s="337"/>
      <c r="F76" s="337">
        <v>3189400</v>
      </c>
      <c r="G76" s="337"/>
      <c r="H76" s="337">
        <f>F76</f>
        <v>3189400</v>
      </c>
      <c r="I76" s="337"/>
      <c r="J76" s="337"/>
      <c r="K76" s="337"/>
      <c r="L76" s="337"/>
      <c r="M76" s="337"/>
      <c r="N76" s="235"/>
      <c r="O76" s="337"/>
      <c r="P76" s="337"/>
    </row>
    <row r="77" spans="2:16" ht="93.75">
      <c r="B77" s="239" t="s">
        <v>255</v>
      </c>
      <c r="C77" s="235">
        <v>211</v>
      </c>
      <c r="D77" s="337" t="s">
        <v>254</v>
      </c>
      <c r="E77" s="337"/>
      <c r="F77" s="338">
        <v>3189400</v>
      </c>
      <c r="G77" s="337"/>
      <c r="H77" s="338">
        <f>F77</f>
        <v>3189400</v>
      </c>
      <c r="I77" s="337"/>
      <c r="J77" s="338"/>
      <c r="K77" s="337"/>
      <c r="L77" s="337"/>
      <c r="M77" s="337"/>
      <c r="N77" s="235"/>
      <c r="O77" s="337"/>
      <c r="P77" s="337"/>
    </row>
    <row r="78" spans="2:16" ht="18.75">
      <c r="B78" s="238" t="s">
        <v>263</v>
      </c>
      <c r="C78" s="235"/>
      <c r="D78" s="337" t="s">
        <v>254</v>
      </c>
      <c r="E78" s="337"/>
      <c r="F78" s="337"/>
      <c r="G78" s="337"/>
      <c r="H78" s="337"/>
      <c r="I78" s="337"/>
      <c r="J78" s="337"/>
      <c r="K78" s="337"/>
      <c r="L78" s="337"/>
      <c r="M78" s="337"/>
      <c r="N78" s="235"/>
      <c r="O78" s="337"/>
      <c r="P78" s="337"/>
    </row>
    <row r="79" spans="2:16" ht="18.75">
      <c r="B79" s="236" t="s">
        <v>257</v>
      </c>
      <c r="C79" s="235"/>
      <c r="D79" s="337">
        <v>111</v>
      </c>
      <c r="E79" s="337"/>
      <c r="F79" s="337">
        <v>2449616</v>
      </c>
      <c r="G79" s="337"/>
      <c r="H79" s="337">
        <f>F79</f>
        <v>2449616</v>
      </c>
      <c r="I79" s="337"/>
      <c r="J79" s="337"/>
      <c r="K79" s="337"/>
      <c r="L79" s="337"/>
      <c r="M79" s="337"/>
      <c r="N79" s="235"/>
      <c r="O79" s="337"/>
      <c r="P79" s="337"/>
    </row>
    <row r="80" spans="2:16" ht="56.25">
      <c r="B80" s="236" t="s">
        <v>258</v>
      </c>
      <c r="C80" s="235"/>
      <c r="D80" s="337">
        <v>119</v>
      </c>
      <c r="E80" s="337"/>
      <c r="F80" s="337">
        <v>739784</v>
      </c>
      <c r="G80" s="337"/>
      <c r="H80" s="337">
        <f>F80</f>
        <v>739784</v>
      </c>
      <c r="I80" s="337"/>
      <c r="J80" s="337"/>
      <c r="K80" s="337"/>
      <c r="L80" s="337"/>
      <c r="M80" s="337"/>
      <c r="N80" s="235"/>
      <c r="O80" s="337"/>
      <c r="P80" s="337"/>
    </row>
    <row r="81" spans="2:16" ht="56.25">
      <c r="B81" s="236" t="s">
        <v>19</v>
      </c>
      <c r="C81" s="235">
        <v>220</v>
      </c>
      <c r="D81" s="337"/>
      <c r="E81" s="337"/>
      <c r="F81" s="337">
        <v>10500</v>
      </c>
      <c r="G81" s="337"/>
      <c r="H81" s="337">
        <f>F81</f>
        <v>10500</v>
      </c>
      <c r="I81" s="337"/>
      <c r="J81" s="337"/>
      <c r="K81" s="337"/>
      <c r="L81" s="337"/>
      <c r="M81" s="337"/>
      <c r="N81" s="235"/>
      <c r="O81" s="337"/>
      <c r="P81" s="337"/>
    </row>
    <row r="82" spans="2:16" ht="18.75">
      <c r="B82" s="245" t="s">
        <v>18</v>
      </c>
      <c r="C82" s="235"/>
      <c r="D82" s="337"/>
      <c r="E82" s="337"/>
      <c r="F82" s="337"/>
      <c r="G82" s="337"/>
      <c r="H82" s="337"/>
      <c r="I82" s="337"/>
      <c r="J82" s="337"/>
      <c r="K82" s="337"/>
      <c r="L82" s="337"/>
      <c r="M82" s="337"/>
      <c r="N82" s="235"/>
      <c r="O82" s="337"/>
      <c r="P82" s="337"/>
    </row>
    <row r="83" spans="2:16" ht="56.25">
      <c r="B83" s="236" t="s">
        <v>20</v>
      </c>
      <c r="C83" s="235">
        <v>230</v>
      </c>
      <c r="D83" s="337"/>
      <c r="E83" s="337"/>
      <c r="F83" s="338">
        <v>56051.1</v>
      </c>
      <c r="G83" s="337"/>
      <c r="H83" s="338"/>
      <c r="I83" s="337"/>
      <c r="J83" s="337"/>
      <c r="K83" s="337"/>
      <c r="L83" s="337"/>
      <c r="M83" s="337"/>
      <c r="N83" s="235"/>
      <c r="O83" s="337"/>
      <c r="P83" s="337"/>
    </row>
    <row r="84" spans="2:16" ht="18.75">
      <c r="B84" s="241" t="s">
        <v>18</v>
      </c>
      <c r="C84" s="235"/>
      <c r="D84" s="337"/>
      <c r="E84" s="337"/>
      <c r="F84" s="337"/>
      <c r="G84" s="337"/>
      <c r="H84" s="337"/>
      <c r="I84" s="337"/>
      <c r="J84" s="337"/>
      <c r="K84" s="337"/>
      <c r="L84" s="337"/>
      <c r="M84" s="337"/>
      <c r="N84" s="235"/>
      <c r="O84" s="337"/>
      <c r="P84" s="337"/>
    </row>
    <row r="85" spans="2:16" ht="56.25">
      <c r="B85" s="238" t="s">
        <v>154</v>
      </c>
      <c r="C85" s="242">
        <v>240</v>
      </c>
      <c r="D85" s="337"/>
      <c r="E85" s="337"/>
      <c r="F85" s="337"/>
      <c r="G85" s="337"/>
      <c r="H85" s="337"/>
      <c r="I85" s="337"/>
      <c r="J85" s="337"/>
      <c r="K85" s="337"/>
      <c r="L85" s="337"/>
      <c r="M85" s="337"/>
      <c r="N85" s="235"/>
      <c r="O85" s="337"/>
      <c r="P85" s="337"/>
    </row>
    <row r="86" spans="2:16" ht="18.75">
      <c r="B86" s="236"/>
      <c r="C86" s="235"/>
      <c r="D86" s="337"/>
      <c r="E86" s="337"/>
      <c r="F86" s="337"/>
      <c r="G86" s="337"/>
      <c r="H86" s="337"/>
      <c r="I86" s="337"/>
      <c r="J86" s="337"/>
      <c r="K86" s="337"/>
      <c r="L86" s="337"/>
      <c r="M86" s="337"/>
      <c r="N86" s="235"/>
      <c r="O86" s="337"/>
      <c r="P86" s="337"/>
    </row>
    <row r="87" spans="2:16" ht="75">
      <c r="B87" s="236" t="s">
        <v>21</v>
      </c>
      <c r="C87" s="235">
        <v>250</v>
      </c>
      <c r="D87" s="329"/>
      <c r="E87" s="330"/>
      <c r="F87" s="335"/>
      <c r="G87" s="336"/>
      <c r="H87" s="335"/>
      <c r="I87" s="336"/>
      <c r="J87" s="329"/>
      <c r="K87" s="330"/>
      <c r="L87" s="329"/>
      <c r="M87" s="330"/>
      <c r="N87" s="235"/>
      <c r="O87" s="329"/>
      <c r="P87" s="330"/>
    </row>
    <row r="88" spans="2:16" ht="56.25">
      <c r="B88" s="236" t="s">
        <v>22</v>
      </c>
      <c r="C88" s="235">
        <v>260</v>
      </c>
      <c r="D88" s="329" t="s">
        <v>254</v>
      </c>
      <c r="E88" s="330"/>
      <c r="F88" s="331">
        <v>586144.99</v>
      </c>
      <c r="G88" s="333"/>
      <c r="H88" s="331">
        <f>F88</f>
        <v>586144.99</v>
      </c>
      <c r="I88" s="333"/>
      <c r="J88" s="335"/>
      <c r="K88" s="330"/>
      <c r="L88" s="329"/>
      <c r="M88" s="330"/>
      <c r="N88" s="235"/>
      <c r="O88" s="335"/>
      <c r="P88" s="330"/>
    </row>
    <row r="89" spans="2:16" ht="18.75">
      <c r="B89" s="236" t="s">
        <v>111</v>
      </c>
      <c r="C89" s="235"/>
      <c r="D89" s="329">
        <v>244</v>
      </c>
      <c r="E89" s="330"/>
      <c r="F89" s="334">
        <v>27960</v>
      </c>
      <c r="G89" s="334"/>
      <c r="H89" s="334">
        <f>F89</f>
        <v>27960</v>
      </c>
      <c r="I89" s="334"/>
      <c r="J89" s="329"/>
      <c r="K89" s="330"/>
      <c r="L89" s="329"/>
      <c r="M89" s="330"/>
      <c r="N89" s="235"/>
      <c r="O89" s="329"/>
      <c r="P89" s="330"/>
    </row>
    <row r="90" spans="2:16" ht="37.5">
      <c r="B90" s="236" t="s">
        <v>112</v>
      </c>
      <c r="C90" s="235"/>
      <c r="D90" s="329">
        <v>244</v>
      </c>
      <c r="E90" s="330"/>
      <c r="F90" s="334">
        <v>3000</v>
      </c>
      <c r="G90" s="334"/>
      <c r="H90" s="334">
        <f>F90</f>
        <v>3000</v>
      </c>
      <c r="I90" s="334"/>
      <c r="J90" s="329"/>
      <c r="K90" s="330"/>
      <c r="L90" s="329"/>
      <c r="M90" s="330"/>
      <c r="N90" s="235"/>
      <c r="O90" s="329"/>
      <c r="P90" s="330"/>
    </row>
    <row r="91" spans="2:16" ht="56.25">
      <c r="B91" s="236" t="s">
        <v>259</v>
      </c>
      <c r="C91" s="235"/>
      <c r="D91" s="329">
        <v>244</v>
      </c>
      <c r="E91" s="330"/>
      <c r="F91" s="331">
        <v>0</v>
      </c>
      <c r="G91" s="333"/>
      <c r="H91" s="331">
        <v>0</v>
      </c>
      <c r="I91" s="333"/>
      <c r="J91" s="329"/>
      <c r="K91" s="330"/>
      <c r="L91" s="329"/>
      <c r="M91" s="330"/>
      <c r="N91" s="235"/>
      <c r="O91" s="329"/>
      <c r="P91" s="330"/>
    </row>
    <row r="92" spans="2:16" ht="56.25">
      <c r="B92" s="236" t="s">
        <v>113</v>
      </c>
      <c r="C92" s="235"/>
      <c r="D92" s="329">
        <v>244</v>
      </c>
      <c r="E92" s="330"/>
      <c r="F92" s="334">
        <v>2100</v>
      </c>
      <c r="G92" s="334"/>
      <c r="H92" s="334"/>
      <c r="I92" s="334"/>
      <c r="J92" s="329"/>
      <c r="K92" s="330"/>
      <c r="L92" s="329"/>
      <c r="M92" s="330"/>
      <c r="N92" s="235"/>
      <c r="O92" s="329"/>
      <c r="P92" s="330"/>
    </row>
    <row r="93" spans="2:16" ht="37.5">
      <c r="B93" s="236" t="s">
        <v>114</v>
      </c>
      <c r="C93" s="235"/>
      <c r="D93" s="329">
        <v>244</v>
      </c>
      <c r="E93" s="330"/>
      <c r="F93" s="331">
        <v>172800</v>
      </c>
      <c r="G93" s="333"/>
      <c r="H93" s="331"/>
      <c r="I93" s="333"/>
      <c r="J93" s="329"/>
      <c r="K93" s="330"/>
      <c r="L93" s="329"/>
      <c r="M93" s="330"/>
      <c r="N93" s="235"/>
      <c r="O93" s="329"/>
      <c r="P93" s="330"/>
    </row>
    <row r="94" spans="2:16" ht="18.75">
      <c r="B94" s="236" t="s">
        <v>265</v>
      </c>
      <c r="C94" s="235"/>
      <c r="D94" s="329">
        <v>244</v>
      </c>
      <c r="E94" s="330"/>
      <c r="F94" s="331">
        <v>86000</v>
      </c>
      <c r="G94" s="332"/>
      <c r="H94" s="331">
        <v>0</v>
      </c>
      <c r="I94" s="332"/>
      <c r="J94" s="329"/>
      <c r="K94" s="330"/>
      <c r="L94" s="329"/>
      <c r="M94" s="330"/>
      <c r="N94" s="235"/>
      <c r="O94" s="329"/>
      <c r="P94" s="330"/>
    </row>
    <row r="95" spans="2:16" ht="56.25">
      <c r="B95" s="236" t="s">
        <v>155</v>
      </c>
      <c r="C95" s="235"/>
      <c r="D95" s="329">
        <v>244</v>
      </c>
      <c r="E95" s="330"/>
      <c r="F95" s="331">
        <v>37000</v>
      </c>
      <c r="G95" s="333"/>
      <c r="H95" s="331">
        <v>0</v>
      </c>
      <c r="I95" s="333"/>
      <c r="J95" s="329"/>
      <c r="K95" s="330"/>
      <c r="L95" s="329"/>
      <c r="M95" s="330"/>
      <c r="N95" s="235"/>
      <c r="O95" s="329"/>
      <c r="P95" s="330"/>
    </row>
    <row r="96" spans="2:16" ht="75">
      <c r="B96" s="236" t="s">
        <v>156</v>
      </c>
      <c r="C96" s="235"/>
      <c r="D96" s="329">
        <v>244</v>
      </c>
      <c r="E96" s="330"/>
      <c r="F96" s="331">
        <v>257284.99</v>
      </c>
      <c r="G96" s="333"/>
      <c r="H96" s="331"/>
      <c r="I96" s="333"/>
      <c r="J96" s="329"/>
      <c r="K96" s="330"/>
      <c r="L96" s="329"/>
      <c r="M96" s="330"/>
      <c r="N96" s="235"/>
      <c r="O96" s="329"/>
      <c r="P96" s="330"/>
    </row>
    <row r="97" spans="2:16" ht="18.75">
      <c r="B97" s="236" t="s">
        <v>26</v>
      </c>
      <c r="C97" s="235">
        <v>420</v>
      </c>
      <c r="D97" s="329"/>
      <c r="E97" s="330"/>
      <c r="F97" s="329">
        <v>0</v>
      </c>
      <c r="G97" s="330"/>
      <c r="H97" s="329">
        <v>0</v>
      </c>
      <c r="I97" s="330"/>
      <c r="J97" s="329"/>
      <c r="K97" s="330"/>
      <c r="L97" s="329"/>
      <c r="M97" s="330"/>
      <c r="N97" s="235"/>
      <c r="O97" s="329"/>
      <c r="P97" s="330"/>
    </row>
    <row r="98" spans="2:16" ht="37.5">
      <c r="B98" s="236" t="s">
        <v>27</v>
      </c>
      <c r="C98" s="235">
        <v>500</v>
      </c>
      <c r="D98" s="329" t="s">
        <v>254</v>
      </c>
      <c r="E98" s="330"/>
      <c r="F98" s="329">
        <v>0</v>
      </c>
      <c r="G98" s="330"/>
      <c r="H98" s="329">
        <v>0</v>
      </c>
      <c r="I98" s="330"/>
      <c r="J98" s="329"/>
      <c r="K98" s="330"/>
      <c r="L98" s="329"/>
      <c r="M98" s="330"/>
      <c r="N98" s="235"/>
      <c r="O98" s="329"/>
      <c r="P98" s="330"/>
    </row>
    <row r="99" spans="2:16" ht="37.5">
      <c r="B99" s="236" t="s">
        <v>28</v>
      </c>
      <c r="C99" s="235">
        <v>600</v>
      </c>
      <c r="D99" s="329" t="s">
        <v>254</v>
      </c>
      <c r="E99" s="330"/>
      <c r="F99" s="329">
        <v>0</v>
      </c>
      <c r="G99" s="330"/>
      <c r="H99" s="329">
        <v>0</v>
      </c>
      <c r="I99" s="330"/>
      <c r="J99" s="329"/>
      <c r="K99" s="330"/>
      <c r="L99" s="329"/>
      <c r="M99" s="330"/>
      <c r="N99" s="235"/>
      <c r="O99" s="329"/>
      <c r="P99" s="330"/>
    </row>
    <row r="100" spans="2:16" ht="20.25">
      <c r="B100" s="339" t="s">
        <v>264</v>
      </c>
      <c r="C100" s="339"/>
      <c r="D100" s="339"/>
      <c r="E100" s="339"/>
      <c r="F100" s="339"/>
      <c r="G100" s="339"/>
      <c r="H100" s="339"/>
      <c r="I100" s="339"/>
      <c r="J100" s="339"/>
      <c r="K100" s="339"/>
      <c r="L100" s="339"/>
      <c r="M100" s="339"/>
      <c r="N100" s="339"/>
      <c r="O100" s="339"/>
      <c r="P100" s="339"/>
    </row>
    <row r="101" spans="2:16" ht="18.75">
      <c r="B101" s="229"/>
      <c r="C101" s="234"/>
      <c r="D101" s="229"/>
      <c r="E101" s="229"/>
      <c r="F101" s="229"/>
      <c r="G101" s="229"/>
      <c r="H101" s="229"/>
      <c r="I101" s="229"/>
      <c r="J101" s="229"/>
      <c r="K101" s="229"/>
      <c r="L101" s="229"/>
      <c r="M101" s="229"/>
      <c r="N101" s="229"/>
      <c r="O101" s="229"/>
      <c r="P101" s="229"/>
    </row>
    <row r="102" spans="2:16" ht="18.75" customHeight="1">
      <c r="B102" s="340" t="s">
        <v>0</v>
      </c>
      <c r="C102" s="340" t="s">
        <v>1</v>
      </c>
      <c r="D102" s="343" t="s">
        <v>250</v>
      </c>
      <c r="E102" s="344"/>
      <c r="F102" s="329" t="s">
        <v>2</v>
      </c>
      <c r="G102" s="349"/>
      <c r="H102" s="349"/>
      <c r="I102" s="349"/>
      <c r="J102" s="349"/>
      <c r="K102" s="349"/>
      <c r="L102" s="349"/>
      <c r="M102" s="349"/>
      <c r="N102" s="349"/>
      <c r="O102" s="349"/>
      <c r="P102" s="330"/>
    </row>
    <row r="103" spans="2:16" ht="18.75" customHeight="1">
      <c r="B103" s="341"/>
      <c r="C103" s="341"/>
      <c r="D103" s="345"/>
      <c r="E103" s="346"/>
      <c r="F103" s="343" t="s">
        <v>3</v>
      </c>
      <c r="G103" s="344"/>
      <c r="H103" s="329" t="s">
        <v>4</v>
      </c>
      <c r="I103" s="349"/>
      <c r="J103" s="349"/>
      <c r="K103" s="349"/>
      <c r="L103" s="349"/>
      <c r="M103" s="349"/>
      <c r="N103" s="349"/>
      <c r="O103" s="349"/>
      <c r="P103" s="330"/>
    </row>
    <row r="104" spans="2:16" ht="18.75" customHeight="1">
      <c r="B104" s="341"/>
      <c r="C104" s="341"/>
      <c r="D104" s="345"/>
      <c r="E104" s="346"/>
      <c r="F104" s="345"/>
      <c r="G104" s="346"/>
      <c r="H104" s="343" t="s">
        <v>251</v>
      </c>
      <c r="I104" s="344"/>
      <c r="J104" s="343" t="s">
        <v>5</v>
      </c>
      <c r="K104" s="344"/>
      <c r="L104" s="329" t="s">
        <v>6</v>
      </c>
      <c r="M104" s="349"/>
      <c r="N104" s="330"/>
      <c r="O104" s="343" t="s">
        <v>252</v>
      </c>
      <c r="P104" s="344"/>
    </row>
    <row r="105" spans="2:16" ht="37.5">
      <c r="B105" s="342"/>
      <c r="C105" s="342"/>
      <c r="D105" s="347"/>
      <c r="E105" s="348"/>
      <c r="F105" s="347"/>
      <c r="G105" s="348"/>
      <c r="H105" s="347"/>
      <c r="I105" s="348"/>
      <c r="J105" s="347"/>
      <c r="K105" s="348"/>
      <c r="L105" s="329" t="s">
        <v>3</v>
      </c>
      <c r="M105" s="330"/>
      <c r="N105" s="235" t="s">
        <v>7</v>
      </c>
      <c r="O105" s="347"/>
      <c r="P105" s="348"/>
    </row>
    <row r="106" spans="2:16" ht="18.75">
      <c r="B106" s="235">
        <v>1</v>
      </c>
      <c r="C106" s="235">
        <v>2</v>
      </c>
      <c r="D106" s="337">
        <v>3</v>
      </c>
      <c r="E106" s="337"/>
      <c r="F106" s="337">
        <v>4</v>
      </c>
      <c r="G106" s="337"/>
      <c r="H106" s="337">
        <v>5</v>
      </c>
      <c r="I106" s="337"/>
      <c r="J106" s="337">
        <v>6</v>
      </c>
      <c r="K106" s="337"/>
      <c r="L106" s="337">
        <v>7</v>
      </c>
      <c r="M106" s="337"/>
      <c r="N106" s="235">
        <v>8</v>
      </c>
      <c r="O106" s="337">
        <v>9</v>
      </c>
      <c r="P106" s="337"/>
    </row>
    <row r="107" spans="2:16" ht="37.5">
      <c r="B107" s="236" t="s">
        <v>8</v>
      </c>
      <c r="C107" s="235">
        <v>100</v>
      </c>
      <c r="D107" s="329"/>
      <c r="E107" s="330"/>
      <c r="F107" s="338">
        <v>3842100</v>
      </c>
      <c r="G107" s="337"/>
      <c r="H107" s="335"/>
      <c r="I107" s="336"/>
      <c r="J107" s="335"/>
      <c r="K107" s="330"/>
      <c r="L107" s="329"/>
      <c r="M107" s="330"/>
      <c r="N107" s="250"/>
      <c r="O107" s="329"/>
      <c r="P107" s="330"/>
    </row>
    <row r="108" spans="2:16" ht="56.25">
      <c r="B108" s="237" t="s">
        <v>253</v>
      </c>
      <c r="C108" s="235">
        <v>110</v>
      </c>
      <c r="D108" s="329"/>
      <c r="E108" s="330"/>
      <c r="F108" s="337"/>
      <c r="G108" s="337"/>
      <c r="H108" s="329" t="s">
        <v>254</v>
      </c>
      <c r="I108" s="330"/>
      <c r="J108" s="329" t="s">
        <v>254</v>
      </c>
      <c r="K108" s="330"/>
      <c r="L108" s="329"/>
      <c r="M108" s="330"/>
      <c r="N108" s="250" t="s">
        <v>254</v>
      </c>
      <c r="O108" s="329"/>
      <c r="P108" s="330"/>
    </row>
    <row r="109" spans="2:16" ht="37.5" customHeight="1">
      <c r="B109" s="236" t="s">
        <v>10</v>
      </c>
      <c r="C109" s="235">
        <v>120</v>
      </c>
      <c r="D109" s="329">
        <v>130</v>
      </c>
      <c r="E109" s="330"/>
      <c r="F109" s="337"/>
      <c r="G109" s="337"/>
      <c r="H109" s="335">
        <f>H107</f>
        <v>0</v>
      </c>
      <c r="I109" s="336"/>
      <c r="J109" s="329" t="s">
        <v>254</v>
      </c>
      <c r="K109" s="330"/>
      <c r="L109" s="329"/>
      <c r="M109" s="330"/>
      <c r="N109" s="250"/>
      <c r="O109" s="329"/>
      <c r="P109" s="330"/>
    </row>
    <row r="110" spans="2:16" ht="75" customHeight="1">
      <c r="B110" s="236" t="s">
        <v>11</v>
      </c>
      <c r="C110" s="235">
        <v>130</v>
      </c>
      <c r="D110" s="329"/>
      <c r="E110" s="330"/>
      <c r="F110" s="338">
        <v>3842100</v>
      </c>
      <c r="G110" s="337"/>
      <c r="H110" s="329" t="s">
        <v>254</v>
      </c>
      <c r="I110" s="330"/>
      <c r="J110" s="329" t="s">
        <v>254</v>
      </c>
      <c r="K110" s="330"/>
      <c r="L110" s="329"/>
      <c r="M110" s="330"/>
      <c r="N110" s="250" t="s">
        <v>254</v>
      </c>
      <c r="O110" s="329"/>
      <c r="P110" s="330"/>
    </row>
    <row r="111" spans="2:16" ht="187.5">
      <c r="B111" s="236" t="s">
        <v>12</v>
      </c>
      <c r="C111" s="235">
        <v>140</v>
      </c>
      <c r="D111" s="329"/>
      <c r="E111" s="330"/>
      <c r="F111" s="337"/>
      <c r="G111" s="337"/>
      <c r="H111" s="329" t="s">
        <v>254</v>
      </c>
      <c r="I111" s="330"/>
      <c r="J111" s="329" t="s">
        <v>254</v>
      </c>
      <c r="K111" s="330"/>
      <c r="L111" s="329"/>
      <c r="M111" s="330"/>
      <c r="N111" s="250" t="s">
        <v>254</v>
      </c>
      <c r="O111" s="329"/>
      <c r="P111" s="330"/>
    </row>
    <row r="112" spans="2:16" ht="56.25">
      <c r="B112" s="236" t="s">
        <v>13</v>
      </c>
      <c r="C112" s="235">
        <v>150</v>
      </c>
      <c r="D112" s="329"/>
      <c r="E112" s="330"/>
      <c r="F112" s="337"/>
      <c r="G112" s="337"/>
      <c r="H112" s="329"/>
      <c r="I112" s="330"/>
      <c r="J112" s="329"/>
      <c r="K112" s="330"/>
      <c r="L112" s="329" t="s">
        <v>254</v>
      </c>
      <c r="M112" s="330"/>
      <c r="N112" s="250" t="s">
        <v>254</v>
      </c>
      <c r="O112" s="329"/>
      <c r="P112" s="330"/>
    </row>
    <row r="113" spans="2:16" ht="18.75">
      <c r="B113" s="236" t="s">
        <v>14</v>
      </c>
      <c r="C113" s="235">
        <v>160</v>
      </c>
      <c r="D113" s="329"/>
      <c r="E113" s="330"/>
      <c r="F113" s="337"/>
      <c r="G113" s="337"/>
      <c r="H113" s="329" t="s">
        <v>254</v>
      </c>
      <c r="I113" s="330"/>
      <c r="J113" s="329" t="s">
        <v>254</v>
      </c>
      <c r="K113" s="330"/>
      <c r="L113" s="329"/>
      <c r="M113" s="330"/>
      <c r="N113" s="250"/>
      <c r="O113" s="329"/>
      <c r="P113" s="330"/>
    </row>
    <row r="114" spans="2:16" ht="37.5" customHeight="1">
      <c r="B114" s="236" t="s">
        <v>15</v>
      </c>
      <c r="C114" s="235">
        <v>180</v>
      </c>
      <c r="D114" s="329" t="s">
        <v>254</v>
      </c>
      <c r="E114" s="330"/>
      <c r="F114" s="338">
        <v>15000</v>
      </c>
      <c r="G114" s="337"/>
      <c r="H114" s="329" t="s">
        <v>254</v>
      </c>
      <c r="I114" s="330"/>
      <c r="J114" s="329" t="s">
        <v>254</v>
      </c>
      <c r="K114" s="330"/>
      <c r="L114" s="329"/>
      <c r="M114" s="330"/>
      <c r="N114" s="250"/>
      <c r="O114" s="329"/>
      <c r="P114" s="330"/>
    </row>
    <row r="115" spans="2:16" ht="37.5">
      <c r="B115" s="236" t="s">
        <v>16</v>
      </c>
      <c r="C115" s="235">
        <v>200</v>
      </c>
      <c r="D115" s="329" t="s">
        <v>254</v>
      </c>
      <c r="E115" s="330"/>
      <c r="F115" s="335">
        <v>3753500</v>
      </c>
      <c r="G115" s="330"/>
      <c r="H115" s="335">
        <f>H107</f>
        <v>0</v>
      </c>
      <c r="I115" s="336"/>
      <c r="J115" s="329"/>
      <c r="K115" s="330"/>
      <c r="L115" s="329"/>
      <c r="M115" s="330"/>
      <c r="N115" s="250"/>
      <c r="O115" s="329"/>
      <c r="P115" s="330"/>
    </row>
    <row r="116" spans="2:16" ht="56.25">
      <c r="B116" s="236" t="s">
        <v>17</v>
      </c>
      <c r="C116" s="235">
        <v>210</v>
      </c>
      <c r="D116" s="329" t="s">
        <v>254</v>
      </c>
      <c r="E116" s="330"/>
      <c r="F116" s="337">
        <v>3189400</v>
      </c>
      <c r="G116" s="337"/>
      <c r="H116" s="337">
        <f>F116</f>
        <v>3189400</v>
      </c>
      <c r="I116" s="337"/>
      <c r="J116" s="329"/>
      <c r="K116" s="330"/>
      <c r="L116" s="329"/>
      <c r="M116" s="330"/>
      <c r="N116" s="250"/>
      <c r="O116" s="329"/>
      <c r="P116" s="330"/>
    </row>
    <row r="117" spans="2:16" ht="93.75">
      <c r="B117" s="238" t="s">
        <v>255</v>
      </c>
      <c r="C117" s="235">
        <v>211</v>
      </c>
      <c r="D117" s="329" t="s">
        <v>254</v>
      </c>
      <c r="E117" s="330"/>
      <c r="F117" s="335">
        <v>3189400</v>
      </c>
      <c r="G117" s="330"/>
      <c r="H117" s="338">
        <f>F117</f>
        <v>3189400</v>
      </c>
      <c r="I117" s="337"/>
      <c r="J117" s="329"/>
      <c r="K117" s="330"/>
      <c r="L117" s="329"/>
      <c r="M117" s="330"/>
      <c r="N117" s="250"/>
      <c r="O117" s="329"/>
      <c r="P117" s="330"/>
    </row>
    <row r="118" spans="2:16" ht="18.75">
      <c r="B118" s="239" t="s">
        <v>256</v>
      </c>
      <c r="C118" s="235"/>
      <c r="D118" s="329" t="s">
        <v>254</v>
      </c>
      <c r="E118" s="330"/>
      <c r="F118" s="337"/>
      <c r="G118" s="337"/>
      <c r="H118" s="337"/>
      <c r="I118" s="337"/>
      <c r="J118" s="329"/>
      <c r="K118" s="330"/>
      <c r="L118" s="329"/>
      <c r="M118" s="330"/>
      <c r="N118" s="250"/>
      <c r="O118" s="329"/>
      <c r="P118" s="330"/>
    </row>
    <row r="119" spans="2:16" ht="18.75">
      <c r="B119" s="236" t="s">
        <v>257</v>
      </c>
      <c r="C119" s="235"/>
      <c r="D119" s="329">
        <v>111</v>
      </c>
      <c r="E119" s="330"/>
      <c r="F119" s="338">
        <v>2449616</v>
      </c>
      <c r="G119" s="337"/>
      <c r="H119" s="337">
        <f>F119</f>
        <v>2449616</v>
      </c>
      <c r="I119" s="337"/>
      <c r="J119" s="329"/>
      <c r="K119" s="330"/>
      <c r="L119" s="329"/>
      <c r="M119" s="330"/>
      <c r="N119" s="250"/>
      <c r="O119" s="329"/>
      <c r="P119" s="330"/>
    </row>
    <row r="120" spans="2:16" ht="56.25">
      <c r="B120" s="236" t="s">
        <v>258</v>
      </c>
      <c r="C120" s="235"/>
      <c r="D120" s="329">
        <v>119</v>
      </c>
      <c r="E120" s="330"/>
      <c r="F120" s="337">
        <v>739784</v>
      </c>
      <c r="G120" s="337"/>
      <c r="H120" s="337">
        <f>F120</f>
        <v>739784</v>
      </c>
      <c r="I120" s="337"/>
      <c r="J120" s="329"/>
      <c r="K120" s="330"/>
      <c r="L120" s="329"/>
      <c r="M120" s="330"/>
      <c r="N120" s="250"/>
      <c r="O120" s="329"/>
      <c r="P120" s="330"/>
    </row>
    <row r="121" spans="2:16" ht="56.25">
      <c r="B121" s="236" t="s">
        <v>19</v>
      </c>
      <c r="C121" s="235">
        <v>220</v>
      </c>
      <c r="D121" s="329"/>
      <c r="E121" s="330"/>
      <c r="F121" s="337">
        <v>10500</v>
      </c>
      <c r="G121" s="337"/>
      <c r="H121" s="329"/>
      <c r="I121" s="330"/>
      <c r="J121" s="329"/>
      <c r="K121" s="330"/>
      <c r="L121" s="329"/>
      <c r="M121" s="330"/>
      <c r="N121" s="250"/>
      <c r="O121" s="329"/>
      <c r="P121" s="330"/>
    </row>
    <row r="122" spans="2:16" ht="18.75">
      <c r="B122" s="240" t="s">
        <v>18</v>
      </c>
      <c r="C122" s="235"/>
      <c r="D122" s="329"/>
      <c r="E122" s="330"/>
      <c r="F122" s="337"/>
      <c r="G122" s="337"/>
      <c r="H122" s="329"/>
      <c r="I122" s="330"/>
      <c r="J122" s="329"/>
      <c r="K122" s="330"/>
      <c r="L122" s="329"/>
      <c r="M122" s="330"/>
      <c r="N122" s="250"/>
      <c r="O122" s="329"/>
      <c r="P122" s="330"/>
    </row>
    <row r="123" spans="2:16" ht="56.25">
      <c r="B123" s="236" t="s">
        <v>20</v>
      </c>
      <c r="C123" s="235">
        <v>230</v>
      </c>
      <c r="D123" s="329"/>
      <c r="E123" s="330"/>
      <c r="F123" s="337">
        <v>56051.1</v>
      </c>
      <c r="G123" s="337"/>
      <c r="H123" s="335">
        <f>F123</f>
        <v>56051.1</v>
      </c>
      <c r="I123" s="336"/>
      <c r="J123" s="329"/>
      <c r="K123" s="330"/>
      <c r="L123" s="329"/>
      <c r="M123" s="330"/>
      <c r="N123" s="250"/>
      <c r="O123" s="329"/>
      <c r="P123" s="330"/>
    </row>
    <row r="124" spans="2:16" ht="18.75">
      <c r="B124" s="238" t="s">
        <v>18</v>
      </c>
      <c r="C124" s="235"/>
      <c r="D124" s="329"/>
      <c r="E124" s="330"/>
      <c r="F124" s="337"/>
      <c r="G124" s="337"/>
      <c r="H124" s="329"/>
      <c r="I124" s="330"/>
      <c r="J124" s="329"/>
      <c r="K124" s="330"/>
      <c r="L124" s="329"/>
      <c r="M124" s="330"/>
      <c r="N124" s="250"/>
      <c r="O124" s="329"/>
      <c r="P124" s="330"/>
    </row>
    <row r="125" spans="2:16" ht="56.25">
      <c r="B125" s="238" t="s">
        <v>154</v>
      </c>
      <c r="C125" s="242">
        <v>240</v>
      </c>
      <c r="D125" s="329"/>
      <c r="E125" s="330"/>
      <c r="F125" s="338"/>
      <c r="G125" s="337"/>
      <c r="H125" s="329"/>
      <c r="I125" s="330"/>
      <c r="J125" s="329"/>
      <c r="K125" s="330"/>
      <c r="L125" s="329"/>
      <c r="M125" s="330"/>
      <c r="N125" s="250"/>
      <c r="O125" s="329"/>
      <c r="P125" s="330"/>
    </row>
    <row r="126" spans="2:16" ht="75">
      <c r="B126" s="236" t="s">
        <v>21</v>
      </c>
      <c r="C126" s="235">
        <v>250</v>
      </c>
      <c r="D126" s="329"/>
      <c r="E126" s="330"/>
      <c r="F126" s="337"/>
      <c r="G126" s="337"/>
      <c r="H126" s="335"/>
      <c r="I126" s="336"/>
      <c r="J126" s="329"/>
      <c r="K126" s="330"/>
      <c r="L126" s="329"/>
      <c r="M126" s="330"/>
      <c r="N126" s="250"/>
      <c r="O126" s="329"/>
      <c r="P126" s="330"/>
    </row>
    <row r="127" spans="2:16" ht="56.25">
      <c r="B127" s="236" t="s">
        <v>22</v>
      </c>
      <c r="C127" s="235">
        <v>260</v>
      </c>
      <c r="D127" s="329" t="s">
        <v>254</v>
      </c>
      <c r="E127" s="330"/>
      <c r="F127" s="337">
        <v>586144.99</v>
      </c>
      <c r="G127" s="337"/>
      <c r="H127" s="331">
        <f>H128+H129+H130+H131+H132+H134+H135</f>
        <v>0</v>
      </c>
      <c r="I127" s="333"/>
      <c r="J127" s="331"/>
      <c r="K127" s="330"/>
      <c r="L127" s="329"/>
      <c r="M127" s="330"/>
      <c r="N127" s="250"/>
      <c r="O127" s="329"/>
      <c r="P127" s="330"/>
    </row>
    <row r="128" spans="2:16" ht="18.75">
      <c r="B128" s="236" t="s">
        <v>111</v>
      </c>
      <c r="C128" s="235"/>
      <c r="D128" s="329">
        <v>244</v>
      </c>
      <c r="E128" s="330"/>
      <c r="F128" s="337">
        <v>27960</v>
      </c>
      <c r="G128" s="337"/>
      <c r="H128" s="334"/>
      <c r="I128" s="334"/>
      <c r="J128" s="329"/>
      <c r="K128" s="330"/>
      <c r="L128" s="329"/>
      <c r="M128" s="330"/>
      <c r="N128" s="250"/>
      <c r="O128" s="329"/>
      <c r="P128" s="330"/>
    </row>
    <row r="129" spans="2:16" ht="37.5">
      <c r="B129" s="236" t="s">
        <v>112</v>
      </c>
      <c r="C129" s="235"/>
      <c r="D129" s="329">
        <v>244</v>
      </c>
      <c r="E129" s="330"/>
      <c r="F129" s="335"/>
      <c r="G129" s="336"/>
      <c r="H129" s="334"/>
      <c r="I129" s="334"/>
      <c r="J129" s="329"/>
      <c r="K129" s="330"/>
      <c r="L129" s="329"/>
      <c r="M129" s="330"/>
      <c r="N129" s="250"/>
      <c r="O129" s="329"/>
      <c r="P129" s="330"/>
    </row>
    <row r="130" spans="2:16" ht="56.25">
      <c r="B130" s="236" t="s">
        <v>259</v>
      </c>
      <c r="C130" s="235"/>
      <c r="D130" s="329">
        <v>244</v>
      </c>
      <c r="E130" s="330"/>
      <c r="F130" s="331"/>
      <c r="G130" s="333"/>
      <c r="H130" s="331">
        <v>0</v>
      </c>
      <c r="I130" s="333"/>
      <c r="J130" s="329"/>
      <c r="K130" s="330"/>
      <c r="L130" s="329"/>
      <c r="M130" s="330"/>
      <c r="N130" s="250"/>
      <c r="O130" s="329"/>
      <c r="P130" s="330"/>
    </row>
    <row r="131" spans="2:16" ht="56.25">
      <c r="B131" s="236" t="s">
        <v>113</v>
      </c>
      <c r="C131" s="235"/>
      <c r="D131" s="329">
        <v>244</v>
      </c>
      <c r="E131" s="330"/>
      <c r="F131" s="334">
        <v>2100</v>
      </c>
      <c r="G131" s="334"/>
      <c r="H131" s="334"/>
      <c r="I131" s="334"/>
      <c r="J131" s="329"/>
      <c r="K131" s="330"/>
      <c r="L131" s="329"/>
      <c r="M131" s="330"/>
      <c r="N131" s="250"/>
      <c r="O131" s="329"/>
      <c r="P131" s="330"/>
    </row>
    <row r="132" spans="2:16" ht="37.5">
      <c r="B132" s="236" t="s">
        <v>114</v>
      </c>
      <c r="C132" s="235"/>
      <c r="D132" s="329">
        <v>244</v>
      </c>
      <c r="E132" s="330"/>
      <c r="F132" s="334">
        <v>172800</v>
      </c>
      <c r="G132" s="334"/>
      <c r="H132" s="331"/>
      <c r="I132" s="333"/>
      <c r="J132" s="329"/>
      <c r="K132" s="330"/>
      <c r="L132" s="329"/>
      <c r="M132" s="330"/>
      <c r="N132" s="250"/>
      <c r="O132" s="329"/>
      <c r="P132" s="330"/>
    </row>
    <row r="133" spans="2:16" ht="18.75">
      <c r="B133" s="236" t="s">
        <v>265</v>
      </c>
      <c r="C133" s="250"/>
      <c r="D133" s="329">
        <v>244</v>
      </c>
      <c r="E133" s="330"/>
      <c r="F133" s="331">
        <v>86000</v>
      </c>
      <c r="G133" s="333"/>
      <c r="H133" s="331">
        <v>0</v>
      </c>
      <c r="I133" s="332"/>
      <c r="J133" s="329"/>
      <c r="K133" s="330"/>
      <c r="L133" s="329"/>
      <c r="M133" s="330"/>
      <c r="N133" s="250"/>
      <c r="O133" s="329"/>
      <c r="P133" s="330"/>
    </row>
    <row r="134" spans="2:16" ht="56.25">
      <c r="B134" s="236" t="s">
        <v>155</v>
      </c>
      <c r="C134" s="235"/>
      <c r="D134" s="329">
        <v>244</v>
      </c>
      <c r="E134" s="330"/>
      <c r="F134" s="334">
        <v>37000</v>
      </c>
      <c r="G134" s="334"/>
      <c r="H134" s="331">
        <v>0</v>
      </c>
      <c r="I134" s="333"/>
      <c r="J134" s="329"/>
      <c r="K134" s="330"/>
      <c r="L134" s="329"/>
      <c r="M134" s="330"/>
      <c r="N134" s="250"/>
      <c r="O134" s="329"/>
      <c r="P134" s="330"/>
    </row>
    <row r="135" spans="2:16" ht="75">
      <c r="B135" s="236" t="s">
        <v>156</v>
      </c>
      <c r="C135" s="235"/>
      <c r="D135" s="329">
        <v>244</v>
      </c>
      <c r="E135" s="330"/>
      <c r="F135" s="331">
        <v>257284.99</v>
      </c>
      <c r="G135" s="333"/>
      <c r="H135" s="331"/>
      <c r="I135" s="333"/>
      <c r="J135" s="329"/>
      <c r="K135" s="330"/>
      <c r="L135" s="329"/>
      <c r="M135" s="330"/>
      <c r="N135" s="250"/>
      <c r="O135" s="329"/>
      <c r="P135" s="330"/>
    </row>
    <row r="136" spans="2:16" ht="18.75">
      <c r="B136" s="236" t="s">
        <v>26</v>
      </c>
      <c r="C136" s="235">
        <v>420</v>
      </c>
      <c r="D136" s="329"/>
      <c r="E136" s="330"/>
      <c r="F136" s="331"/>
      <c r="G136" s="332"/>
      <c r="H136" s="329">
        <v>0</v>
      </c>
      <c r="I136" s="330"/>
      <c r="J136" s="329"/>
      <c r="K136" s="330"/>
      <c r="L136" s="329"/>
      <c r="M136" s="330"/>
      <c r="N136" s="250"/>
      <c r="O136" s="329"/>
      <c r="P136" s="330"/>
    </row>
    <row r="137" spans="2:16" ht="37.5">
      <c r="B137" s="236" t="s">
        <v>27</v>
      </c>
      <c r="C137" s="235">
        <v>500</v>
      </c>
      <c r="D137" s="329" t="s">
        <v>254</v>
      </c>
      <c r="E137" s="330"/>
      <c r="F137" s="331"/>
      <c r="G137" s="333"/>
      <c r="H137" s="329">
        <v>0</v>
      </c>
      <c r="I137" s="330"/>
      <c r="J137" s="229"/>
      <c r="K137" s="229"/>
      <c r="L137" s="229"/>
      <c r="M137" s="229"/>
      <c r="N137" s="229"/>
      <c r="O137" s="229"/>
      <c r="P137" s="229"/>
    </row>
    <row r="138" spans="2:16" ht="37.5">
      <c r="B138" s="236" t="s">
        <v>28</v>
      </c>
      <c r="C138" s="235">
        <v>600</v>
      </c>
      <c r="D138" s="329" t="s">
        <v>254</v>
      </c>
      <c r="E138" s="330"/>
      <c r="F138" s="331"/>
      <c r="G138" s="333"/>
      <c r="H138" s="329">
        <v>0</v>
      </c>
      <c r="I138" s="330"/>
      <c r="J138" s="229"/>
      <c r="K138" s="229"/>
      <c r="L138" s="229"/>
      <c r="M138" s="229"/>
      <c r="N138" s="229"/>
      <c r="O138" s="229"/>
      <c r="P138" s="229"/>
    </row>
    <row r="139" spans="2:16" ht="18.75">
      <c r="E139" s="66"/>
      <c r="F139" s="381"/>
      <c r="G139" s="381"/>
    </row>
    <row r="140" spans="2:16" ht="18.75">
      <c r="E140" s="66"/>
      <c r="F140" s="381"/>
      <c r="G140" s="381"/>
    </row>
    <row r="141" spans="2:16" ht="18.75">
      <c r="E141" s="66"/>
      <c r="F141" s="381"/>
      <c r="G141" s="381"/>
    </row>
  </sheetData>
  <mergeCells count="691">
    <mergeCell ref="F139:G139"/>
    <mergeCell ref="F140:G140"/>
    <mergeCell ref="F141:G141"/>
    <mergeCell ref="D40:E40"/>
    <mergeCell ref="F40:G40"/>
    <mergeCell ref="H40:I40"/>
    <mergeCell ref="J40:K40"/>
    <mergeCell ref="L40:M40"/>
    <mergeCell ref="O40:P40"/>
    <mergeCell ref="D94:E94"/>
    <mergeCell ref="F94:G94"/>
    <mergeCell ref="H94:I94"/>
    <mergeCell ref="J94:K94"/>
    <mergeCell ref="L94:M94"/>
    <mergeCell ref="O94:P94"/>
    <mergeCell ref="O51:P51"/>
    <mergeCell ref="O52:P52"/>
    <mergeCell ref="O53:P53"/>
    <mergeCell ref="D51:E51"/>
    <mergeCell ref="F51:G51"/>
    <mergeCell ref="H51:I51"/>
    <mergeCell ref="J51:K51"/>
    <mergeCell ref="L51:M51"/>
    <mergeCell ref="D53:E53"/>
    <mergeCell ref="F53:G53"/>
    <mergeCell ref="H53:I53"/>
    <mergeCell ref="J53:K53"/>
    <mergeCell ref="L53:M53"/>
    <mergeCell ref="D52:E52"/>
    <mergeCell ref="F52:G52"/>
    <mergeCell ref="H52:I52"/>
    <mergeCell ref="J52:K52"/>
    <mergeCell ref="L52:M52"/>
    <mergeCell ref="J46:K46"/>
    <mergeCell ref="L46:M46"/>
    <mergeCell ref="J44:K44"/>
    <mergeCell ref="L44:M44"/>
    <mergeCell ref="D45:E45"/>
    <mergeCell ref="F45:G45"/>
    <mergeCell ref="H45:I45"/>
    <mergeCell ref="J45:K45"/>
    <mergeCell ref="L45:M45"/>
    <mergeCell ref="D44:E44"/>
    <mergeCell ref="F44:G44"/>
    <mergeCell ref="H44:I44"/>
    <mergeCell ref="D46:E46"/>
    <mergeCell ref="F46:G46"/>
    <mergeCell ref="H46:I46"/>
    <mergeCell ref="L47:M47"/>
    <mergeCell ref="D47:E47"/>
    <mergeCell ref="F47:G47"/>
    <mergeCell ref="O48:P48"/>
    <mergeCell ref="D49:E49"/>
    <mergeCell ref="F49:G49"/>
    <mergeCell ref="H49:I49"/>
    <mergeCell ref="J49:K49"/>
    <mergeCell ref="L49:M49"/>
    <mergeCell ref="O49:P49"/>
    <mergeCell ref="D50:E50"/>
    <mergeCell ref="F50:G50"/>
    <mergeCell ref="H50:I50"/>
    <mergeCell ref="J50:K50"/>
    <mergeCell ref="L50:M50"/>
    <mergeCell ref="O50:P50"/>
    <mergeCell ref="H47:I47"/>
    <mergeCell ref="J47:K47"/>
    <mergeCell ref="D48:E48"/>
    <mergeCell ref="F48:G48"/>
    <mergeCell ref="H48:I48"/>
    <mergeCell ref="J48:K48"/>
    <mergeCell ref="L48:M48"/>
    <mergeCell ref="B2:P2"/>
    <mergeCell ref="O4:P4"/>
    <mergeCell ref="B6:P6"/>
    <mergeCell ref="B7:P7"/>
    <mergeCell ref="B9:P9"/>
    <mergeCell ref="D15:E15"/>
    <mergeCell ref="F15:G15"/>
    <mergeCell ref="H15:I15"/>
    <mergeCell ref="J15:K15"/>
    <mergeCell ref="L15:M15"/>
    <mergeCell ref="O15:P15"/>
    <mergeCell ref="O16:P16"/>
    <mergeCell ref="D17:E17"/>
    <mergeCell ref="F17:G17"/>
    <mergeCell ref="H17:I17"/>
    <mergeCell ref="J17:K17"/>
    <mergeCell ref="L17:M17"/>
    <mergeCell ref="O17:P17"/>
    <mergeCell ref="B11:B14"/>
    <mergeCell ref="C11:C14"/>
    <mergeCell ref="D11:E14"/>
    <mergeCell ref="F11:P11"/>
    <mergeCell ref="F12:G14"/>
    <mergeCell ref="H12:P12"/>
    <mergeCell ref="H13:I14"/>
    <mergeCell ref="J13:K14"/>
    <mergeCell ref="L13:N13"/>
    <mergeCell ref="O13:P14"/>
    <mergeCell ref="L14:M14"/>
    <mergeCell ref="D16:E16"/>
    <mergeCell ref="F16:G16"/>
    <mergeCell ref="H16:I16"/>
    <mergeCell ref="J16:K16"/>
    <mergeCell ref="L16:M16"/>
    <mergeCell ref="O18:P18"/>
    <mergeCell ref="D19:E19"/>
    <mergeCell ref="F19:G19"/>
    <mergeCell ref="H19:I19"/>
    <mergeCell ref="J19:K19"/>
    <mergeCell ref="L19:M19"/>
    <mergeCell ref="O19:P19"/>
    <mergeCell ref="D18:E18"/>
    <mergeCell ref="F18:G18"/>
    <mergeCell ref="H18:I18"/>
    <mergeCell ref="J18:K18"/>
    <mergeCell ref="L18:M18"/>
    <mergeCell ref="O20:P20"/>
    <mergeCell ref="D21:E21"/>
    <mergeCell ref="F21:G21"/>
    <mergeCell ref="H21:I21"/>
    <mergeCell ref="J21:K21"/>
    <mergeCell ref="L21:M21"/>
    <mergeCell ref="O21:P21"/>
    <mergeCell ref="D20:E20"/>
    <mergeCell ref="F20:G20"/>
    <mergeCell ref="H20:I20"/>
    <mergeCell ref="J20:K20"/>
    <mergeCell ref="L20:M20"/>
    <mergeCell ref="O22:P22"/>
    <mergeCell ref="D23:E23"/>
    <mergeCell ref="F23:G23"/>
    <mergeCell ref="H23:I23"/>
    <mergeCell ref="J23:K23"/>
    <mergeCell ref="L23:M23"/>
    <mergeCell ref="O23:P23"/>
    <mergeCell ref="D22:E22"/>
    <mergeCell ref="F22:G22"/>
    <mergeCell ref="H22:I22"/>
    <mergeCell ref="J22:K22"/>
    <mergeCell ref="L22:M22"/>
    <mergeCell ref="O24:P24"/>
    <mergeCell ref="D25:E25"/>
    <mergeCell ref="F25:G25"/>
    <mergeCell ref="H25:I25"/>
    <mergeCell ref="J25:K25"/>
    <mergeCell ref="L25:M25"/>
    <mergeCell ref="O25:P25"/>
    <mergeCell ref="D24:E24"/>
    <mergeCell ref="F24:G24"/>
    <mergeCell ref="H24:I24"/>
    <mergeCell ref="J24:K24"/>
    <mergeCell ref="L24:M24"/>
    <mergeCell ref="O26:P26"/>
    <mergeCell ref="D27:E27"/>
    <mergeCell ref="F27:G27"/>
    <mergeCell ref="H27:I27"/>
    <mergeCell ref="J27:K27"/>
    <mergeCell ref="L27:M27"/>
    <mergeCell ref="O27:P27"/>
    <mergeCell ref="D26:E26"/>
    <mergeCell ref="F26:G26"/>
    <mergeCell ref="H26:I26"/>
    <mergeCell ref="J26:K26"/>
    <mergeCell ref="L26:M26"/>
    <mergeCell ref="O28:P28"/>
    <mergeCell ref="D29:E29"/>
    <mergeCell ref="F29:G29"/>
    <mergeCell ref="H29:I29"/>
    <mergeCell ref="J29:K29"/>
    <mergeCell ref="L29:M29"/>
    <mergeCell ref="O29:P29"/>
    <mergeCell ref="D28:E28"/>
    <mergeCell ref="F28:G28"/>
    <mergeCell ref="H28:I28"/>
    <mergeCell ref="J28:K28"/>
    <mergeCell ref="L28:M28"/>
    <mergeCell ref="O30:P30"/>
    <mergeCell ref="D31:E31"/>
    <mergeCell ref="F31:G31"/>
    <mergeCell ref="H31:I31"/>
    <mergeCell ref="J31:K31"/>
    <mergeCell ref="L31:M31"/>
    <mergeCell ref="O31:P31"/>
    <mergeCell ref="D30:E30"/>
    <mergeCell ref="F30:G30"/>
    <mergeCell ref="H30:I30"/>
    <mergeCell ref="J30:K30"/>
    <mergeCell ref="L30:M30"/>
    <mergeCell ref="O32:P32"/>
    <mergeCell ref="D33:E33"/>
    <mergeCell ref="F33:G33"/>
    <mergeCell ref="H33:I33"/>
    <mergeCell ref="J33:K33"/>
    <mergeCell ref="L33:M33"/>
    <mergeCell ref="O33:P33"/>
    <mergeCell ref="D32:E32"/>
    <mergeCell ref="F32:G32"/>
    <mergeCell ref="H32:I32"/>
    <mergeCell ref="J32:K32"/>
    <mergeCell ref="L32:M32"/>
    <mergeCell ref="O34:P34"/>
    <mergeCell ref="D35:E35"/>
    <mergeCell ref="F35:G35"/>
    <mergeCell ref="H35:I35"/>
    <mergeCell ref="J35:K35"/>
    <mergeCell ref="L35:M35"/>
    <mergeCell ref="O35:P35"/>
    <mergeCell ref="D34:E34"/>
    <mergeCell ref="F34:G34"/>
    <mergeCell ref="H34:I34"/>
    <mergeCell ref="J34:K34"/>
    <mergeCell ref="L34:M34"/>
    <mergeCell ref="O36:P36"/>
    <mergeCell ref="D37:E37"/>
    <mergeCell ref="F37:G37"/>
    <mergeCell ref="H37:I37"/>
    <mergeCell ref="J37:K37"/>
    <mergeCell ref="L37:M37"/>
    <mergeCell ref="O37:P37"/>
    <mergeCell ref="D36:E36"/>
    <mergeCell ref="F36:G36"/>
    <mergeCell ref="H36:I36"/>
    <mergeCell ref="J36:K36"/>
    <mergeCell ref="L36:M36"/>
    <mergeCell ref="O38:P38"/>
    <mergeCell ref="D39:E39"/>
    <mergeCell ref="F39:G39"/>
    <mergeCell ref="H39:I39"/>
    <mergeCell ref="J39:K39"/>
    <mergeCell ref="L39:M39"/>
    <mergeCell ref="O39:P39"/>
    <mergeCell ref="D38:E38"/>
    <mergeCell ref="F38:G38"/>
    <mergeCell ref="H38:I38"/>
    <mergeCell ref="J38:K38"/>
    <mergeCell ref="L38:M38"/>
    <mergeCell ref="O41:P41"/>
    <mergeCell ref="D42:E42"/>
    <mergeCell ref="F42:G42"/>
    <mergeCell ref="H42:I42"/>
    <mergeCell ref="D43:E43"/>
    <mergeCell ref="F43:G43"/>
    <mergeCell ref="H43:I43"/>
    <mergeCell ref="J43:K43"/>
    <mergeCell ref="L43:M43"/>
    <mergeCell ref="O43:P43"/>
    <mergeCell ref="D41:E41"/>
    <mergeCell ref="F41:G41"/>
    <mergeCell ref="H41:I41"/>
    <mergeCell ref="J41:K41"/>
    <mergeCell ref="L41:M41"/>
    <mergeCell ref="O54:P54"/>
    <mergeCell ref="D55:E55"/>
    <mergeCell ref="F55:G55"/>
    <mergeCell ref="H55:I55"/>
    <mergeCell ref="J55:K55"/>
    <mergeCell ref="L55:M55"/>
    <mergeCell ref="O55:P55"/>
    <mergeCell ref="D54:E54"/>
    <mergeCell ref="F54:G54"/>
    <mergeCell ref="H54:I54"/>
    <mergeCell ref="J54:K54"/>
    <mergeCell ref="L54:M54"/>
    <mergeCell ref="B56:P56"/>
    <mergeCell ref="B58:P58"/>
    <mergeCell ref="B60:B63"/>
    <mergeCell ref="C60:C63"/>
    <mergeCell ref="D60:E63"/>
    <mergeCell ref="F60:P60"/>
    <mergeCell ref="F61:G63"/>
    <mergeCell ref="H61:P61"/>
    <mergeCell ref="H62:I63"/>
    <mergeCell ref="J62:K63"/>
    <mergeCell ref="L62:N62"/>
    <mergeCell ref="O62:P63"/>
    <mergeCell ref="L63:M63"/>
    <mergeCell ref="O64:P64"/>
    <mergeCell ref="D65:E65"/>
    <mergeCell ref="F65:G65"/>
    <mergeCell ref="H65:I65"/>
    <mergeCell ref="J65:K65"/>
    <mergeCell ref="L65:M65"/>
    <mergeCell ref="O65:P65"/>
    <mergeCell ref="D64:E64"/>
    <mergeCell ref="F64:G64"/>
    <mergeCell ref="H64:I64"/>
    <mergeCell ref="J64:K64"/>
    <mergeCell ref="L64:M64"/>
    <mergeCell ref="O66:P66"/>
    <mergeCell ref="D67:E67"/>
    <mergeCell ref="F67:G67"/>
    <mergeCell ref="H67:I67"/>
    <mergeCell ref="J67:K67"/>
    <mergeCell ref="L67:M67"/>
    <mergeCell ref="O67:P67"/>
    <mergeCell ref="D66:E66"/>
    <mergeCell ref="F66:G66"/>
    <mergeCell ref="H66:I66"/>
    <mergeCell ref="J66:K66"/>
    <mergeCell ref="L66:M66"/>
    <mergeCell ref="O68:P68"/>
    <mergeCell ref="D69:E69"/>
    <mergeCell ref="F69:G69"/>
    <mergeCell ref="H69:I69"/>
    <mergeCell ref="J69:K69"/>
    <mergeCell ref="L69:M69"/>
    <mergeCell ref="O69:P69"/>
    <mergeCell ref="D68:E68"/>
    <mergeCell ref="F68:G68"/>
    <mergeCell ref="H68:I68"/>
    <mergeCell ref="J68:K68"/>
    <mergeCell ref="L68:M68"/>
    <mergeCell ref="O70:P70"/>
    <mergeCell ref="D71:E71"/>
    <mergeCell ref="F71:G71"/>
    <mergeCell ref="H71:I71"/>
    <mergeCell ref="J71:K71"/>
    <mergeCell ref="L71:M71"/>
    <mergeCell ref="O71:P71"/>
    <mergeCell ref="D70:E70"/>
    <mergeCell ref="F70:G70"/>
    <mergeCell ref="H70:I70"/>
    <mergeCell ref="J70:K70"/>
    <mergeCell ref="L70:M70"/>
    <mergeCell ref="O72:P72"/>
    <mergeCell ref="D73:E73"/>
    <mergeCell ref="F73:G73"/>
    <mergeCell ref="H73:I73"/>
    <mergeCell ref="J73:K73"/>
    <mergeCell ref="L73:M73"/>
    <mergeCell ref="O73:P73"/>
    <mergeCell ref="D72:E72"/>
    <mergeCell ref="F72:G72"/>
    <mergeCell ref="H72:I72"/>
    <mergeCell ref="J72:K72"/>
    <mergeCell ref="L72:M72"/>
    <mergeCell ref="O74:P74"/>
    <mergeCell ref="D75:E75"/>
    <mergeCell ref="F75:G75"/>
    <mergeCell ref="H75:I75"/>
    <mergeCell ref="J75:K75"/>
    <mergeCell ref="L75:M75"/>
    <mergeCell ref="O75:P75"/>
    <mergeCell ref="D74:E74"/>
    <mergeCell ref="F74:G74"/>
    <mergeCell ref="H74:I74"/>
    <mergeCell ref="J74:K74"/>
    <mergeCell ref="L74:M74"/>
    <mergeCell ref="O76:P76"/>
    <mergeCell ref="D77:E77"/>
    <mergeCell ref="F77:G77"/>
    <mergeCell ref="H77:I77"/>
    <mergeCell ref="J77:K77"/>
    <mergeCell ref="L77:M77"/>
    <mergeCell ref="O77:P77"/>
    <mergeCell ref="D76:E76"/>
    <mergeCell ref="F76:G76"/>
    <mergeCell ref="H76:I76"/>
    <mergeCell ref="J76:K76"/>
    <mergeCell ref="L76:M76"/>
    <mergeCell ref="O78:P78"/>
    <mergeCell ref="D79:E79"/>
    <mergeCell ref="F79:G79"/>
    <mergeCell ref="H79:I79"/>
    <mergeCell ref="J79:K79"/>
    <mergeCell ref="L79:M79"/>
    <mergeCell ref="O79:P79"/>
    <mergeCell ref="D78:E78"/>
    <mergeCell ref="F78:G78"/>
    <mergeCell ref="H78:I78"/>
    <mergeCell ref="J78:K78"/>
    <mergeCell ref="L78:M78"/>
    <mergeCell ref="O80:P80"/>
    <mergeCell ref="D81:E81"/>
    <mergeCell ref="F81:G81"/>
    <mergeCell ref="H81:I81"/>
    <mergeCell ref="J81:K81"/>
    <mergeCell ref="L81:M81"/>
    <mergeCell ref="O81:P81"/>
    <mergeCell ref="D80:E80"/>
    <mergeCell ref="F80:G80"/>
    <mergeCell ref="H80:I80"/>
    <mergeCell ref="J80:K80"/>
    <mergeCell ref="L80:M80"/>
    <mergeCell ref="O82:P82"/>
    <mergeCell ref="D83:E83"/>
    <mergeCell ref="F83:G83"/>
    <mergeCell ref="H83:I83"/>
    <mergeCell ref="J83:K83"/>
    <mergeCell ref="L83:M83"/>
    <mergeCell ref="O83:P83"/>
    <mergeCell ref="D82:E82"/>
    <mergeCell ref="F82:G82"/>
    <mergeCell ref="H82:I82"/>
    <mergeCell ref="J82:K82"/>
    <mergeCell ref="L82:M82"/>
    <mergeCell ref="O84:P84"/>
    <mergeCell ref="D85:E85"/>
    <mergeCell ref="F85:G85"/>
    <mergeCell ref="H85:I85"/>
    <mergeCell ref="J85:K85"/>
    <mergeCell ref="L85:M85"/>
    <mergeCell ref="O85:P85"/>
    <mergeCell ref="D84:E84"/>
    <mergeCell ref="F84:G84"/>
    <mergeCell ref="H84:I84"/>
    <mergeCell ref="J84:K84"/>
    <mergeCell ref="L84:M84"/>
    <mergeCell ref="O86:P86"/>
    <mergeCell ref="D87:E87"/>
    <mergeCell ref="F87:G87"/>
    <mergeCell ref="H87:I87"/>
    <mergeCell ref="J87:K87"/>
    <mergeCell ref="L87:M87"/>
    <mergeCell ref="O87:P87"/>
    <mergeCell ref="D86:E86"/>
    <mergeCell ref="F86:G86"/>
    <mergeCell ref="H86:I86"/>
    <mergeCell ref="J86:K86"/>
    <mergeCell ref="L86:M86"/>
    <mergeCell ref="O88:P88"/>
    <mergeCell ref="D89:E89"/>
    <mergeCell ref="F89:G89"/>
    <mergeCell ref="H89:I89"/>
    <mergeCell ref="J89:K89"/>
    <mergeCell ref="L89:M89"/>
    <mergeCell ref="O89:P89"/>
    <mergeCell ref="D88:E88"/>
    <mergeCell ref="F88:G88"/>
    <mergeCell ref="H88:I88"/>
    <mergeCell ref="J88:K88"/>
    <mergeCell ref="L88:M88"/>
    <mergeCell ref="O90:P90"/>
    <mergeCell ref="D91:E91"/>
    <mergeCell ref="F91:G91"/>
    <mergeCell ref="H91:I91"/>
    <mergeCell ref="J91:K91"/>
    <mergeCell ref="L91:M91"/>
    <mergeCell ref="O91:P91"/>
    <mergeCell ref="D90:E90"/>
    <mergeCell ref="F90:G90"/>
    <mergeCell ref="H90:I90"/>
    <mergeCell ref="J90:K90"/>
    <mergeCell ref="L90:M90"/>
    <mergeCell ref="O92:P92"/>
    <mergeCell ref="D93:E93"/>
    <mergeCell ref="F93:G93"/>
    <mergeCell ref="H93:I93"/>
    <mergeCell ref="J93:K93"/>
    <mergeCell ref="L93:M93"/>
    <mergeCell ref="O93:P93"/>
    <mergeCell ref="D92:E92"/>
    <mergeCell ref="F92:G92"/>
    <mergeCell ref="H92:I92"/>
    <mergeCell ref="J92:K92"/>
    <mergeCell ref="L92:M92"/>
    <mergeCell ref="O95:P95"/>
    <mergeCell ref="D96:E96"/>
    <mergeCell ref="F96:G96"/>
    <mergeCell ref="H96:I96"/>
    <mergeCell ref="J96:K96"/>
    <mergeCell ref="L96:M96"/>
    <mergeCell ref="O96:P96"/>
    <mergeCell ref="D95:E95"/>
    <mergeCell ref="F95:G95"/>
    <mergeCell ref="H95:I95"/>
    <mergeCell ref="J95:K95"/>
    <mergeCell ref="L95:M95"/>
    <mergeCell ref="O97:P97"/>
    <mergeCell ref="D98:E98"/>
    <mergeCell ref="F98:G98"/>
    <mergeCell ref="H98:I98"/>
    <mergeCell ref="J98:K98"/>
    <mergeCell ref="L98:M98"/>
    <mergeCell ref="O98:P98"/>
    <mergeCell ref="D97:E97"/>
    <mergeCell ref="F97:G97"/>
    <mergeCell ref="H97:I97"/>
    <mergeCell ref="J97:K97"/>
    <mergeCell ref="L97:M97"/>
    <mergeCell ref="O99:P99"/>
    <mergeCell ref="B100:P100"/>
    <mergeCell ref="B102:B105"/>
    <mergeCell ref="C102:C105"/>
    <mergeCell ref="D102:E105"/>
    <mergeCell ref="F102:P102"/>
    <mergeCell ref="F103:G105"/>
    <mergeCell ref="H103:P103"/>
    <mergeCell ref="H104:I105"/>
    <mergeCell ref="J104:K105"/>
    <mergeCell ref="L104:N104"/>
    <mergeCell ref="O104:P105"/>
    <mergeCell ref="L105:M105"/>
    <mergeCell ref="D99:E99"/>
    <mergeCell ref="F99:G99"/>
    <mergeCell ref="H99:I99"/>
    <mergeCell ref="J99:K99"/>
    <mergeCell ref="L99:M99"/>
    <mergeCell ref="O106:P106"/>
    <mergeCell ref="D107:E107"/>
    <mergeCell ref="F107:G107"/>
    <mergeCell ref="H107:I107"/>
    <mergeCell ref="J107:K107"/>
    <mergeCell ref="L107:M107"/>
    <mergeCell ref="O107:P107"/>
    <mergeCell ref="D106:E106"/>
    <mergeCell ref="F106:G106"/>
    <mergeCell ref="H106:I106"/>
    <mergeCell ref="J106:K106"/>
    <mergeCell ref="L106:M106"/>
    <mergeCell ref="O108:P108"/>
    <mergeCell ref="D109:E109"/>
    <mergeCell ref="F109:G109"/>
    <mergeCell ref="H109:I109"/>
    <mergeCell ref="J109:K109"/>
    <mergeCell ref="L109:M109"/>
    <mergeCell ref="O109:P109"/>
    <mergeCell ref="D108:E108"/>
    <mergeCell ref="F108:G108"/>
    <mergeCell ref="H108:I108"/>
    <mergeCell ref="J108:K108"/>
    <mergeCell ref="L108:M108"/>
    <mergeCell ref="O110:P110"/>
    <mergeCell ref="D111:E111"/>
    <mergeCell ref="F111:G111"/>
    <mergeCell ref="H111:I111"/>
    <mergeCell ref="J111:K111"/>
    <mergeCell ref="L111:M111"/>
    <mergeCell ref="O111:P111"/>
    <mergeCell ref="D110:E110"/>
    <mergeCell ref="F110:G110"/>
    <mergeCell ref="H110:I110"/>
    <mergeCell ref="J110:K110"/>
    <mergeCell ref="L110:M110"/>
    <mergeCell ref="O112:P112"/>
    <mergeCell ref="D113:E113"/>
    <mergeCell ref="F113:G113"/>
    <mergeCell ref="H113:I113"/>
    <mergeCell ref="J113:K113"/>
    <mergeCell ref="L113:M113"/>
    <mergeCell ref="O113:P113"/>
    <mergeCell ref="D112:E112"/>
    <mergeCell ref="F112:G112"/>
    <mergeCell ref="H112:I112"/>
    <mergeCell ref="J112:K112"/>
    <mergeCell ref="L112:M112"/>
    <mergeCell ref="O116:P116"/>
    <mergeCell ref="D116:E116"/>
    <mergeCell ref="F116:G116"/>
    <mergeCell ref="H116:I116"/>
    <mergeCell ref="J116:K116"/>
    <mergeCell ref="L116:M116"/>
    <mergeCell ref="O114:P114"/>
    <mergeCell ref="D115:E115"/>
    <mergeCell ref="F115:G115"/>
    <mergeCell ref="H115:I115"/>
    <mergeCell ref="J115:K115"/>
    <mergeCell ref="L115:M115"/>
    <mergeCell ref="O115:P115"/>
    <mergeCell ref="D114:E114"/>
    <mergeCell ref="F114:G114"/>
    <mergeCell ref="H114:I114"/>
    <mergeCell ref="J114:K114"/>
    <mergeCell ref="L114:M114"/>
    <mergeCell ref="O117:P117"/>
    <mergeCell ref="D118:E118"/>
    <mergeCell ref="F118:G118"/>
    <mergeCell ref="H118:I118"/>
    <mergeCell ref="J118:K118"/>
    <mergeCell ref="L118:M118"/>
    <mergeCell ref="O118:P118"/>
    <mergeCell ref="D117:E117"/>
    <mergeCell ref="F117:G117"/>
    <mergeCell ref="H117:I117"/>
    <mergeCell ref="J117:K117"/>
    <mergeCell ref="L117:M117"/>
    <mergeCell ref="O119:P119"/>
    <mergeCell ref="D120:E120"/>
    <mergeCell ref="F120:G120"/>
    <mergeCell ref="H120:I120"/>
    <mergeCell ref="J120:K120"/>
    <mergeCell ref="L120:M120"/>
    <mergeCell ref="O120:P120"/>
    <mergeCell ref="D119:E119"/>
    <mergeCell ref="F119:G119"/>
    <mergeCell ref="H119:I119"/>
    <mergeCell ref="J119:K119"/>
    <mergeCell ref="L119:M119"/>
    <mergeCell ref="O121:P121"/>
    <mergeCell ref="D122:E122"/>
    <mergeCell ref="F122:G122"/>
    <mergeCell ref="H122:I122"/>
    <mergeCell ref="J122:K122"/>
    <mergeCell ref="L122:M122"/>
    <mergeCell ref="O122:P122"/>
    <mergeCell ref="D121:E121"/>
    <mergeCell ref="F121:G121"/>
    <mergeCell ref="H121:I121"/>
    <mergeCell ref="J121:K121"/>
    <mergeCell ref="L121:M121"/>
    <mergeCell ref="O123:P123"/>
    <mergeCell ref="D124:E124"/>
    <mergeCell ref="F124:G124"/>
    <mergeCell ref="H124:I124"/>
    <mergeCell ref="J124:K124"/>
    <mergeCell ref="L124:M124"/>
    <mergeCell ref="O124:P124"/>
    <mergeCell ref="D123:E123"/>
    <mergeCell ref="F123:G123"/>
    <mergeCell ref="H123:I123"/>
    <mergeCell ref="J123:K123"/>
    <mergeCell ref="L123:M123"/>
    <mergeCell ref="O125:P125"/>
    <mergeCell ref="D126:E126"/>
    <mergeCell ref="F126:G126"/>
    <mergeCell ref="H126:I126"/>
    <mergeCell ref="J126:K126"/>
    <mergeCell ref="L126:M126"/>
    <mergeCell ref="O126:P126"/>
    <mergeCell ref="D125:E125"/>
    <mergeCell ref="F125:G125"/>
    <mergeCell ref="H125:I125"/>
    <mergeCell ref="J125:K125"/>
    <mergeCell ref="L125:M125"/>
    <mergeCell ref="O127:P127"/>
    <mergeCell ref="D128:E128"/>
    <mergeCell ref="F128:G128"/>
    <mergeCell ref="H128:I128"/>
    <mergeCell ref="J128:K128"/>
    <mergeCell ref="L128:M128"/>
    <mergeCell ref="O128:P128"/>
    <mergeCell ref="D127:E127"/>
    <mergeCell ref="F127:G127"/>
    <mergeCell ref="H127:I127"/>
    <mergeCell ref="J127:K127"/>
    <mergeCell ref="L127:M127"/>
    <mergeCell ref="O129:P129"/>
    <mergeCell ref="D130:E130"/>
    <mergeCell ref="F130:G130"/>
    <mergeCell ref="H130:I130"/>
    <mergeCell ref="J130:K130"/>
    <mergeCell ref="L130:M130"/>
    <mergeCell ref="O130:P130"/>
    <mergeCell ref="D129:E129"/>
    <mergeCell ref="F129:G129"/>
    <mergeCell ref="H129:I129"/>
    <mergeCell ref="J129:K129"/>
    <mergeCell ref="L129:M129"/>
    <mergeCell ref="O131:P131"/>
    <mergeCell ref="D132:E132"/>
    <mergeCell ref="F132:G132"/>
    <mergeCell ref="H132:I132"/>
    <mergeCell ref="J132:K132"/>
    <mergeCell ref="L132:M132"/>
    <mergeCell ref="O132:P132"/>
    <mergeCell ref="D131:E131"/>
    <mergeCell ref="F131:G131"/>
    <mergeCell ref="H131:I131"/>
    <mergeCell ref="J131:K131"/>
    <mergeCell ref="L131:M131"/>
    <mergeCell ref="D138:E138"/>
    <mergeCell ref="F138:G138"/>
    <mergeCell ref="H138:I138"/>
    <mergeCell ref="D136:E136"/>
    <mergeCell ref="F136:G136"/>
    <mergeCell ref="H136:I136"/>
    <mergeCell ref="J136:K136"/>
    <mergeCell ref="L136:M136"/>
    <mergeCell ref="O134:P134"/>
    <mergeCell ref="D135:E135"/>
    <mergeCell ref="F135:G135"/>
    <mergeCell ref="H135:I135"/>
    <mergeCell ref="J135:K135"/>
    <mergeCell ref="L135:M135"/>
    <mergeCell ref="O135:P135"/>
    <mergeCell ref="D134:E134"/>
    <mergeCell ref="F134:G134"/>
    <mergeCell ref="H134:I134"/>
    <mergeCell ref="J134:K134"/>
    <mergeCell ref="L134:M134"/>
    <mergeCell ref="D133:E133"/>
    <mergeCell ref="F133:G133"/>
    <mergeCell ref="H133:I133"/>
    <mergeCell ref="J133:K133"/>
    <mergeCell ref="L133:M133"/>
    <mergeCell ref="O133:P133"/>
    <mergeCell ref="O136:P136"/>
    <mergeCell ref="D137:E137"/>
    <mergeCell ref="F137:G137"/>
    <mergeCell ref="H137:I137"/>
  </mergeCells>
  <phoneticPr fontId="2" type="noConversion"/>
  <pageMargins left="0" right="0" top="0" bottom="0" header="0.51181102362204722" footer="0.51181102362204722"/>
  <pageSetup paperSize="9" scale="41" fitToHeight="3" orientation="portrait" r:id="rId1"/>
  <headerFooter alignWithMargins="0"/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51"/>
  <sheetViews>
    <sheetView view="pageBreakPreview" zoomScale="80" zoomScaleSheetLayoutView="80" workbookViewId="0">
      <selection activeCell="D11" sqref="D11:F11"/>
    </sheetView>
  </sheetViews>
  <sheetFormatPr defaultRowHeight="12.75"/>
  <cols>
    <col min="1" max="1" width="126.5703125" style="217" customWidth="1"/>
    <col min="4" max="4" width="14.5703125" customWidth="1"/>
    <col min="5" max="9" width="13.5703125" customWidth="1"/>
    <col min="10" max="10" width="16.140625" customWidth="1"/>
    <col min="11" max="11" width="13.5703125" customWidth="1"/>
    <col min="12" max="12" width="14.140625" bestFit="1" customWidth="1"/>
  </cols>
  <sheetData>
    <row r="2" spans="1:12" ht="15">
      <c r="A2" s="215"/>
    </row>
    <row r="3" spans="1:12" ht="15">
      <c r="A3" s="362" t="s">
        <v>236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</row>
    <row r="4" spans="1:12" ht="15">
      <c r="A4" s="362" t="s">
        <v>237</v>
      </c>
      <c r="B4" s="362"/>
      <c r="C4" s="362"/>
      <c r="D4" s="362"/>
      <c r="E4" s="362"/>
      <c r="F4" s="362"/>
      <c r="G4" s="362"/>
      <c r="H4" s="362"/>
      <c r="I4" s="362"/>
      <c r="J4" s="362"/>
      <c r="K4" s="362"/>
      <c r="L4" s="362"/>
    </row>
    <row r="5" spans="1:12" ht="15">
      <c r="A5" s="362" t="s">
        <v>296</v>
      </c>
      <c r="B5" s="362"/>
      <c r="C5" s="362"/>
      <c r="D5" s="362"/>
      <c r="E5" s="362"/>
      <c r="F5" s="362"/>
      <c r="G5" s="362"/>
      <c r="H5" s="362"/>
      <c r="I5" s="362"/>
      <c r="J5" s="362"/>
      <c r="K5" s="362"/>
      <c r="L5" s="362"/>
    </row>
    <row r="6" spans="1:12" ht="15">
      <c r="A6" s="216"/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</row>
    <row r="7" spans="1:12" ht="15">
      <c r="A7" s="215"/>
      <c r="L7" s="201" t="s">
        <v>238</v>
      </c>
    </row>
    <row r="8" spans="1:12" ht="15">
      <c r="A8" s="358" t="s">
        <v>0</v>
      </c>
      <c r="B8" s="358" t="s">
        <v>1</v>
      </c>
      <c r="C8" s="358" t="s">
        <v>239</v>
      </c>
      <c r="D8" s="358" t="s">
        <v>240</v>
      </c>
      <c r="E8" s="358"/>
      <c r="F8" s="358"/>
      <c r="G8" s="358"/>
      <c r="H8" s="358"/>
      <c r="I8" s="358"/>
      <c r="J8" s="358"/>
      <c r="K8" s="358"/>
      <c r="L8" s="358"/>
    </row>
    <row r="9" spans="1:12" ht="15">
      <c r="A9" s="358"/>
      <c r="B9" s="358"/>
      <c r="C9" s="358"/>
      <c r="D9" s="363" t="s">
        <v>241</v>
      </c>
      <c r="E9" s="364"/>
      <c r="F9" s="365"/>
      <c r="G9" s="358" t="s">
        <v>4</v>
      </c>
      <c r="H9" s="358"/>
      <c r="I9" s="358"/>
      <c r="J9" s="358"/>
      <c r="K9" s="358"/>
      <c r="L9" s="358"/>
    </row>
    <row r="10" spans="1:12" ht="112.5" customHeight="1">
      <c r="A10" s="358"/>
      <c r="B10" s="358"/>
      <c r="C10" s="358"/>
      <c r="D10" s="359"/>
      <c r="E10" s="360"/>
      <c r="F10" s="361"/>
      <c r="G10" s="359" t="s">
        <v>242</v>
      </c>
      <c r="H10" s="360"/>
      <c r="I10" s="361"/>
      <c r="J10" s="359" t="s">
        <v>243</v>
      </c>
      <c r="K10" s="360"/>
      <c r="L10" s="361"/>
    </row>
    <row r="11" spans="1:12" ht="15">
      <c r="A11" s="358"/>
      <c r="B11" s="358"/>
      <c r="C11" s="358"/>
      <c r="D11" s="202" t="s">
        <v>244</v>
      </c>
      <c r="E11" s="202" t="s">
        <v>245</v>
      </c>
      <c r="F11" s="202" t="s">
        <v>320</v>
      </c>
      <c r="G11" s="269" t="s">
        <v>244</v>
      </c>
      <c r="H11" s="269" t="s">
        <v>245</v>
      </c>
      <c r="I11" s="269" t="s">
        <v>320</v>
      </c>
      <c r="J11" s="269" t="s">
        <v>244</v>
      </c>
      <c r="K11" s="269" t="s">
        <v>245</v>
      </c>
      <c r="L11" s="269" t="s">
        <v>320</v>
      </c>
    </row>
    <row r="12" spans="1:12" ht="15">
      <c r="A12" s="202">
        <v>1</v>
      </c>
      <c r="B12" s="202">
        <v>2</v>
      </c>
      <c r="C12" s="202">
        <v>3</v>
      </c>
      <c r="D12" s="202">
        <v>4</v>
      </c>
      <c r="E12" s="202">
        <v>5</v>
      </c>
      <c r="F12" s="202">
        <v>6</v>
      </c>
      <c r="G12" s="202">
        <v>7</v>
      </c>
      <c r="H12" s="202">
        <v>8</v>
      </c>
      <c r="I12" s="202">
        <v>9</v>
      </c>
      <c r="J12" s="202">
        <v>10</v>
      </c>
      <c r="K12" s="202">
        <v>11</v>
      </c>
      <c r="L12" s="202">
        <v>12</v>
      </c>
    </row>
    <row r="13" spans="1:12" ht="15">
      <c r="A13" s="203" t="s">
        <v>246</v>
      </c>
      <c r="B13" s="204">
        <v>1</v>
      </c>
      <c r="C13" s="204" t="s">
        <v>9</v>
      </c>
      <c r="D13" s="205">
        <f>G13+J13</f>
        <v>0</v>
      </c>
      <c r="E13" s="206">
        <f t="shared" ref="E13:L13" si="0">E14</f>
        <v>0</v>
      </c>
      <c r="F13" s="206">
        <f t="shared" si="0"/>
        <v>0</v>
      </c>
      <c r="G13" s="207">
        <f>G14</f>
        <v>0</v>
      </c>
      <c r="H13" s="206">
        <f t="shared" si="0"/>
        <v>0</v>
      </c>
      <c r="I13" s="206">
        <f t="shared" si="0"/>
        <v>0</v>
      </c>
      <c r="J13" s="207">
        <f t="shared" si="0"/>
        <v>0</v>
      </c>
      <c r="K13" s="206">
        <f t="shared" si="0"/>
        <v>0</v>
      </c>
      <c r="L13" s="206">
        <f t="shared" si="0"/>
        <v>0</v>
      </c>
    </row>
    <row r="14" spans="1:12" ht="15">
      <c r="A14" s="203" t="s">
        <v>269</v>
      </c>
      <c r="B14" s="202">
        <v>1001</v>
      </c>
      <c r="C14" s="204" t="s">
        <v>9</v>
      </c>
      <c r="D14" s="207">
        <f>G14+J14</f>
        <v>0</v>
      </c>
      <c r="E14" s="206">
        <f t="shared" ref="E14:J14" si="1">SUM(E15:E51)</f>
        <v>0</v>
      </c>
      <c r="F14" s="206">
        <f t="shared" si="1"/>
        <v>0</v>
      </c>
      <c r="G14" s="207">
        <f>SUM(G15:G51)</f>
        <v>0</v>
      </c>
      <c r="H14" s="206">
        <f t="shared" si="1"/>
        <v>0</v>
      </c>
      <c r="I14" s="206">
        <f t="shared" si="1"/>
        <v>0</v>
      </c>
      <c r="J14" s="207">
        <f t="shared" si="1"/>
        <v>0</v>
      </c>
      <c r="K14" s="206">
        <f t="shared" ref="K14:L14" si="2">SUM(K15:K51)</f>
        <v>0</v>
      </c>
      <c r="L14" s="206">
        <f t="shared" si="2"/>
        <v>0</v>
      </c>
    </row>
    <row r="15" spans="1:12" ht="15">
      <c r="A15" s="175" t="s">
        <v>234</v>
      </c>
      <c r="B15" s="202">
        <f>B14+1</f>
        <v>1002</v>
      </c>
      <c r="C15" s="202"/>
      <c r="D15" s="208">
        <f t="shared" ref="D15:D27" si="3">G15+J15</f>
        <v>0</v>
      </c>
      <c r="E15" s="209">
        <f>H15+K15</f>
        <v>0</v>
      </c>
      <c r="F15" s="209">
        <f t="shared" ref="E15:F18" si="4">I15+L15</f>
        <v>0</v>
      </c>
      <c r="G15" s="208"/>
      <c r="H15" s="210"/>
      <c r="I15" s="210"/>
      <c r="J15" s="208"/>
      <c r="K15" s="210">
        <v>0</v>
      </c>
      <c r="L15" s="210">
        <v>0</v>
      </c>
    </row>
    <row r="16" spans="1:12" ht="15">
      <c r="A16" s="175" t="s">
        <v>235</v>
      </c>
      <c r="B16" s="252">
        <f t="shared" ref="B16:B46" si="5">B15+1</f>
        <v>1003</v>
      </c>
      <c r="C16" s="202"/>
      <c r="D16" s="208">
        <f t="shared" si="3"/>
        <v>0</v>
      </c>
      <c r="E16" s="209">
        <f t="shared" si="4"/>
        <v>0</v>
      </c>
      <c r="F16" s="209">
        <f t="shared" si="4"/>
        <v>0</v>
      </c>
      <c r="G16" s="208"/>
      <c r="H16" s="210"/>
      <c r="I16" s="210"/>
      <c r="J16" s="208"/>
      <c r="K16" s="210">
        <v>0</v>
      </c>
      <c r="L16" s="210">
        <v>0</v>
      </c>
    </row>
    <row r="17" spans="1:12" ht="15">
      <c r="A17" s="175" t="s">
        <v>295</v>
      </c>
      <c r="B17" s="263">
        <f>B16+1</f>
        <v>1004</v>
      </c>
      <c r="C17" s="263"/>
      <c r="D17" s="208">
        <f t="shared" si="3"/>
        <v>0</v>
      </c>
      <c r="E17" s="209">
        <v>0</v>
      </c>
      <c r="F17" s="209">
        <v>0</v>
      </c>
      <c r="G17" s="208"/>
      <c r="H17" s="210"/>
      <c r="I17" s="210"/>
      <c r="J17" s="208"/>
      <c r="K17" s="210"/>
      <c r="L17" s="210"/>
    </row>
    <row r="18" spans="1:12" ht="15">
      <c r="A18" s="175" t="s">
        <v>93</v>
      </c>
      <c r="B18" s="252">
        <f>B17+1</f>
        <v>1005</v>
      </c>
      <c r="C18" s="202"/>
      <c r="D18" s="208">
        <f t="shared" si="3"/>
        <v>0</v>
      </c>
      <c r="E18" s="209">
        <f t="shared" si="4"/>
        <v>0</v>
      </c>
      <c r="F18" s="209">
        <f t="shared" si="4"/>
        <v>0</v>
      </c>
      <c r="G18" s="208"/>
      <c r="H18" s="210"/>
      <c r="I18" s="210"/>
      <c r="J18" s="208"/>
      <c r="K18" s="210">
        <v>0</v>
      </c>
      <c r="L18" s="210">
        <v>0</v>
      </c>
    </row>
    <row r="19" spans="1:12" ht="15">
      <c r="A19" s="175" t="s">
        <v>94</v>
      </c>
      <c r="B19" s="252">
        <f t="shared" si="5"/>
        <v>1006</v>
      </c>
      <c r="C19" s="202"/>
      <c r="D19" s="208">
        <f t="shared" si="3"/>
        <v>0</v>
      </c>
      <c r="E19" s="209">
        <f t="shared" ref="E19:E27" si="6">H19+K19</f>
        <v>0</v>
      </c>
      <c r="F19" s="209">
        <f t="shared" ref="F19:F27" si="7">I19+L19</f>
        <v>0</v>
      </c>
      <c r="G19" s="208"/>
      <c r="H19" s="210"/>
      <c r="I19" s="210"/>
      <c r="J19" s="208"/>
      <c r="K19" s="210">
        <v>0</v>
      </c>
      <c r="L19" s="210">
        <v>0</v>
      </c>
    </row>
    <row r="20" spans="1:12" ht="15">
      <c r="A20" s="184" t="s">
        <v>229</v>
      </c>
      <c r="B20" s="252">
        <f t="shared" si="5"/>
        <v>1007</v>
      </c>
      <c r="C20" s="202"/>
      <c r="D20" s="208">
        <f t="shared" si="3"/>
        <v>0</v>
      </c>
      <c r="E20" s="209">
        <f t="shared" si="6"/>
        <v>0</v>
      </c>
      <c r="F20" s="209">
        <f t="shared" si="7"/>
        <v>0</v>
      </c>
      <c r="G20" s="208"/>
      <c r="H20" s="210"/>
      <c r="I20" s="210"/>
      <c r="J20" s="208"/>
      <c r="K20" s="210">
        <v>0</v>
      </c>
      <c r="L20" s="210">
        <v>0</v>
      </c>
    </row>
    <row r="21" spans="1:12" ht="15">
      <c r="A21" s="175" t="s">
        <v>231</v>
      </c>
      <c r="B21" s="252">
        <f t="shared" si="5"/>
        <v>1008</v>
      </c>
      <c r="C21" s="202"/>
      <c r="D21" s="208">
        <f t="shared" si="3"/>
        <v>0</v>
      </c>
      <c r="E21" s="209">
        <f t="shared" si="6"/>
        <v>0</v>
      </c>
      <c r="F21" s="209">
        <f t="shared" si="7"/>
        <v>0</v>
      </c>
      <c r="G21" s="208"/>
      <c r="H21" s="210"/>
      <c r="I21" s="210"/>
      <c r="J21" s="208"/>
      <c r="K21" s="210">
        <v>0</v>
      </c>
      <c r="L21" s="210">
        <v>0</v>
      </c>
    </row>
    <row r="22" spans="1:12" ht="18.75" customHeight="1">
      <c r="A22" s="175" t="s">
        <v>266</v>
      </c>
      <c r="B22" s="252">
        <f t="shared" si="5"/>
        <v>1009</v>
      </c>
      <c r="C22" s="202"/>
      <c r="D22" s="208">
        <f t="shared" si="3"/>
        <v>0</v>
      </c>
      <c r="E22" s="209">
        <f t="shared" si="6"/>
        <v>0</v>
      </c>
      <c r="F22" s="209">
        <f t="shared" si="7"/>
        <v>0</v>
      </c>
      <c r="G22" s="208"/>
      <c r="H22" s="210"/>
      <c r="I22" s="210"/>
      <c r="J22" s="208"/>
      <c r="K22" s="210">
        <v>0</v>
      </c>
      <c r="L22" s="210">
        <v>0</v>
      </c>
    </row>
    <row r="23" spans="1:12" ht="15">
      <c r="A23" s="179" t="s">
        <v>232</v>
      </c>
      <c r="B23" s="252">
        <f t="shared" si="5"/>
        <v>1010</v>
      </c>
      <c r="C23" s="202"/>
      <c r="D23" s="208">
        <f>G23+J23</f>
        <v>0</v>
      </c>
      <c r="E23" s="209">
        <f>H23+K23</f>
        <v>0</v>
      </c>
      <c r="F23" s="209">
        <f>I23+L23</f>
        <v>0</v>
      </c>
      <c r="G23" s="208"/>
      <c r="H23" s="210"/>
      <c r="I23" s="210"/>
      <c r="J23" s="208"/>
      <c r="K23" s="210">
        <v>0</v>
      </c>
      <c r="L23" s="210">
        <v>0</v>
      </c>
    </row>
    <row r="24" spans="1:12" ht="15">
      <c r="A24" s="175" t="s">
        <v>306</v>
      </c>
      <c r="B24" s="252">
        <f t="shared" si="5"/>
        <v>1011</v>
      </c>
      <c r="C24" s="202"/>
      <c r="D24" s="208">
        <f t="shared" si="3"/>
        <v>0</v>
      </c>
      <c r="E24" s="209">
        <f t="shared" si="6"/>
        <v>0</v>
      </c>
      <c r="F24" s="209">
        <f t="shared" si="7"/>
        <v>0</v>
      </c>
      <c r="G24" s="208"/>
      <c r="H24" s="210"/>
      <c r="I24" s="210"/>
      <c r="J24" s="208"/>
      <c r="K24" s="210">
        <v>0</v>
      </c>
      <c r="L24" s="210">
        <v>0</v>
      </c>
    </row>
    <row r="25" spans="1:12" ht="15">
      <c r="A25" s="175" t="s">
        <v>305</v>
      </c>
      <c r="B25" s="252">
        <f t="shared" si="5"/>
        <v>1012</v>
      </c>
      <c r="C25" s="252"/>
      <c r="D25" s="208">
        <f t="shared" ref="D25:D26" si="8">G25+J25</f>
        <v>0</v>
      </c>
      <c r="E25" s="209">
        <f t="shared" ref="E25:E26" si="9">H25+K25</f>
        <v>0</v>
      </c>
      <c r="F25" s="209">
        <f t="shared" ref="F25:F26" si="10">I25+L25</f>
        <v>0</v>
      </c>
      <c r="G25" s="208"/>
      <c r="H25" s="210"/>
      <c r="I25" s="210"/>
      <c r="J25" s="208"/>
      <c r="K25" s="210">
        <v>0</v>
      </c>
      <c r="L25" s="210">
        <v>0</v>
      </c>
    </row>
    <row r="26" spans="1:12" ht="15">
      <c r="A26" s="175" t="s">
        <v>307</v>
      </c>
      <c r="B26" s="252">
        <f t="shared" si="5"/>
        <v>1013</v>
      </c>
      <c r="C26" s="252"/>
      <c r="D26" s="208">
        <f t="shared" si="8"/>
        <v>0</v>
      </c>
      <c r="E26" s="209">
        <f t="shared" si="9"/>
        <v>0</v>
      </c>
      <c r="F26" s="209">
        <f t="shared" si="10"/>
        <v>0</v>
      </c>
      <c r="G26" s="208"/>
      <c r="H26" s="210"/>
      <c r="I26" s="210"/>
      <c r="J26" s="208"/>
      <c r="K26" s="210">
        <v>0</v>
      </c>
      <c r="L26" s="210">
        <v>0</v>
      </c>
    </row>
    <row r="27" spans="1:12" ht="15">
      <c r="A27" s="175" t="s">
        <v>268</v>
      </c>
      <c r="B27" s="252">
        <f t="shared" si="5"/>
        <v>1014</v>
      </c>
      <c r="C27" s="202"/>
      <c r="D27" s="208">
        <f t="shared" si="3"/>
        <v>0</v>
      </c>
      <c r="E27" s="209">
        <f t="shared" si="6"/>
        <v>0</v>
      </c>
      <c r="F27" s="209">
        <f t="shared" si="7"/>
        <v>0</v>
      </c>
      <c r="G27" s="208"/>
      <c r="H27" s="210"/>
      <c r="I27" s="210"/>
      <c r="J27" s="208"/>
      <c r="K27" s="210">
        <v>0</v>
      </c>
      <c r="L27" s="210">
        <v>0</v>
      </c>
    </row>
    <row r="28" spans="1:12" ht="15">
      <c r="A28" s="175" t="s">
        <v>267</v>
      </c>
      <c r="B28" s="252">
        <f t="shared" si="5"/>
        <v>1015</v>
      </c>
      <c r="C28" s="252"/>
      <c r="D28" s="208">
        <f t="shared" ref="D28" si="11">G28+J28</f>
        <v>0</v>
      </c>
      <c r="E28" s="209">
        <f t="shared" ref="E28" si="12">H28+K28</f>
        <v>0</v>
      </c>
      <c r="F28" s="209">
        <f t="shared" ref="F28" si="13">I28+L28</f>
        <v>0</v>
      </c>
      <c r="G28" s="208"/>
      <c r="H28" s="210"/>
      <c r="I28" s="210"/>
      <c r="J28" s="208"/>
      <c r="K28" s="210">
        <v>0</v>
      </c>
      <c r="L28" s="210">
        <v>0</v>
      </c>
    </row>
    <row r="29" spans="1:12" ht="15">
      <c r="A29" s="175" t="s">
        <v>297</v>
      </c>
      <c r="B29" s="264">
        <f t="shared" si="5"/>
        <v>1016</v>
      </c>
      <c r="C29" s="264"/>
      <c r="D29" s="208">
        <f t="shared" ref="D29" si="14">G29+J29</f>
        <v>0</v>
      </c>
      <c r="E29" s="209">
        <f t="shared" ref="E29" si="15">H29+K29</f>
        <v>0</v>
      </c>
      <c r="F29" s="209">
        <f t="shared" ref="F29" si="16">I29+L29</f>
        <v>0</v>
      </c>
      <c r="G29" s="208"/>
      <c r="H29" s="210"/>
      <c r="I29" s="210"/>
      <c r="J29" s="208"/>
      <c r="K29" s="210">
        <v>0</v>
      </c>
      <c r="L29" s="210">
        <v>0</v>
      </c>
    </row>
    <row r="30" spans="1:12" ht="15">
      <c r="A30" s="175" t="s">
        <v>270</v>
      </c>
      <c r="B30" s="252">
        <f>B29+1</f>
        <v>1017</v>
      </c>
      <c r="C30" s="202"/>
      <c r="D30" s="208">
        <f t="shared" ref="D30:F46" si="17">G30+J30</f>
        <v>0</v>
      </c>
      <c r="E30" s="209">
        <f t="shared" si="17"/>
        <v>0</v>
      </c>
      <c r="F30" s="209">
        <f t="shared" si="17"/>
        <v>0</v>
      </c>
      <c r="G30" s="208"/>
      <c r="H30" s="210"/>
      <c r="I30" s="210"/>
      <c r="J30" s="208"/>
      <c r="K30" s="210">
        <v>0</v>
      </c>
      <c r="L30" s="210">
        <v>0</v>
      </c>
    </row>
    <row r="31" spans="1:12" ht="15">
      <c r="A31" s="175" t="s">
        <v>271</v>
      </c>
      <c r="B31" s="252">
        <f t="shared" si="5"/>
        <v>1018</v>
      </c>
      <c r="C31" s="202"/>
      <c r="D31" s="208">
        <f t="shared" si="17"/>
        <v>0</v>
      </c>
      <c r="E31" s="209">
        <f t="shared" si="17"/>
        <v>0</v>
      </c>
      <c r="F31" s="209">
        <f t="shared" si="17"/>
        <v>0</v>
      </c>
      <c r="G31" s="208"/>
      <c r="H31" s="210"/>
      <c r="I31" s="210"/>
      <c r="J31" s="208"/>
      <c r="K31" s="210">
        <v>0</v>
      </c>
      <c r="L31" s="210">
        <v>0</v>
      </c>
    </row>
    <row r="32" spans="1:12" ht="15">
      <c r="A32" s="175" t="s">
        <v>233</v>
      </c>
      <c r="B32" s="252">
        <f t="shared" si="5"/>
        <v>1019</v>
      </c>
      <c r="C32" s="175"/>
      <c r="D32" s="208">
        <f t="shared" si="17"/>
        <v>0</v>
      </c>
      <c r="E32" s="209">
        <f t="shared" si="17"/>
        <v>0</v>
      </c>
      <c r="F32" s="209">
        <f t="shared" si="17"/>
        <v>0</v>
      </c>
      <c r="G32" s="208"/>
      <c r="H32" s="210"/>
      <c r="I32" s="210"/>
      <c r="J32" s="208"/>
      <c r="K32" s="210">
        <v>0</v>
      </c>
      <c r="L32" s="210">
        <v>0</v>
      </c>
    </row>
    <row r="33" spans="1:12" ht="15">
      <c r="A33" s="175" t="s">
        <v>272</v>
      </c>
      <c r="B33" s="252">
        <f t="shared" si="5"/>
        <v>1020</v>
      </c>
      <c r="C33" s="175"/>
      <c r="D33" s="208">
        <f t="shared" si="17"/>
        <v>0</v>
      </c>
      <c r="E33" s="209">
        <f t="shared" si="17"/>
        <v>0</v>
      </c>
      <c r="F33" s="209">
        <f t="shared" si="17"/>
        <v>0</v>
      </c>
      <c r="G33" s="208"/>
      <c r="H33" s="210"/>
      <c r="I33" s="210"/>
      <c r="J33" s="208"/>
      <c r="K33" s="210">
        <v>0</v>
      </c>
      <c r="L33" s="210">
        <v>0</v>
      </c>
    </row>
    <row r="34" spans="1:12" ht="15">
      <c r="A34" s="179" t="s">
        <v>308</v>
      </c>
      <c r="B34" s="252">
        <f t="shared" si="5"/>
        <v>1021</v>
      </c>
      <c r="C34" s="211"/>
      <c r="D34" s="208">
        <f t="shared" si="17"/>
        <v>0</v>
      </c>
      <c r="E34" s="209">
        <f t="shared" si="17"/>
        <v>0</v>
      </c>
      <c r="F34" s="209">
        <f t="shared" si="17"/>
        <v>0</v>
      </c>
      <c r="G34" s="208"/>
      <c r="H34" s="210"/>
      <c r="I34" s="210"/>
      <c r="J34" s="212"/>
      <c r="K34" s="210">
        <v>0</v>
      </c>
      <c r="L34" s="210">
        <v>0</v>
      </c>
    </row>
    <row r="35" spans="1:12" ht="15">
      <c r="A35" s="179" t="s">
        <v>273</v>
      </c>
      <c r="B35" s="252">
        <f t="shared" si="5"/>
        <v>1022</v>
      </c>
      <c r="C35" s="211"/>
      <c r="D35" s="208">
        <f t="shared" si="17"/>
        <v>0</v>
      </c>
      <c r="E35" s="209">
        <f t="shared" si="17"/>
        <v>0</v>
      </c>
      <c r="F35" s="209">
        <f t="shared" si="17"/>
        <v>0</v>
      </c>
      <c r="G35" s="208"/>
      <c r="H35" s="210"/>
      <c r="I35" s="210"/>
      <c r="J35" s="212"/>
      <c r="K35" s="210">
        <v>0</v>
      </c>
      <c r="L35" s="210">
        <v>0</v>
      </c>
    </row>
    <row r="36" spans="1:12" ht="15">
      <c r="A36" s="175" t="s">
        <v>274</v>
      </c>
      <c r="B36" s="252">
        <f t="shared" si="5"/>
        <v>1023</v>
      </c>
      <c r="C36" s="175"/>
      <c r="D36" s="208">
        <f t="shared" si="17"/>
        <v>0</v>
      </c>
      <c r="E36" s="209">
        <f t="shared" si="17"/>
        <v>0</v>
      </c>
      <c r="F36" s="209">
        <f t="shared" si="17"/>
        <v>0</v>
      </c>
      <c r="G36" s="208"/>
      <c r="H36" s="210"/>
      <c r="I36" s="210"/>
      <c r="J36" s="208"/>
      <c r="K36" s="210">
        <v>0</v>
      </c>
      <c r="L36" s="210">
        <v>0</v>
      </c>
    </row>
    <row r="37" spans="1:12" ht="15">
      <c r="A37" s="179" t="s">
        <v>275</v>
      </c>
      <c r="B37" s="252">
        <f t="shared" si="5"/>
        <v>1024</v>
      </c>
      <c r="C37" s="211"/>
      <c r="D37" s="208">
        <f t="shared" si="17"/>
        <v>0</v>
      </c>
      <c r="E37" s="209">
        <f t="shared" si="17"/>
        <v>0</v>
      </c>
      <c r="F37" s="209">
        <f t="shared" si="17"/>
        <v>0</v>
      </c>
      <c r="G37" s="208"/>
      <c r="H37" s="210"/>
      <c r="I37" s="210"/>
      <c r="J37" s="208"/>
      <c r="K37" s="210">
        <v>0</v>
      </c>
      <c r="L37" s="210">
        <v>0</v>
      </c>
    </row>
    <row r="38" spans="1:12" ht="15">
      <c r="A38" s="253" t="s">
        <v>276</v>
      </c>
      <c r="B38" s="252">
        <f t="shared" si="5"/>
        <v>1025</v>
      </c>
      <c r="C38" s="211"/>
      <c r="D38" s="208">
        <f t="shared" si="17"/>
        <v>0</v>
      </c>
      <c r="E38" s="209">
        <f t="shared" si="17"/>
        <v>0</v>
      </c>
      <c r="F38" s="209">
        <f t="shared" si="17"/>
        <v>0</v>
      </c>
      <c r="G38" s="208"/>
      <c r="H38" s="210"/>
      <c r="I38" s="210"/>
      <c r="J38" s="208"/>
      <c r="K38" s="210">
        <v>0</v>
      </c>
      <c r="L38" s="210">
        <v>0</v>
      </c>
    </row>
    <row r="39" spans="1:12" ht="15">
      <c r="A39" s="175" t="s">
        <v>277</v>
      </c>
      <c r="B39" s="252">
        <f t="shared" si="5"/>
        <v>1026</v>
      </c>
      <c r="C39" s="202"/>
      <c r="D39" s="208">
        <f t="shared" si="17"/>
        <v>0</v>
      </c>
      <c r="E39" s="209">
        <f t="shared" ref="E39:E46" si="18">H39+K39</f>
        <v>0</v>
      </c>
      <c r="F39" s="209">
        <f t="shared" ref="F39:F46" si="19">I39+L39</f>
        <v>0</v>
      </c>
      <c r="G39" s="208"/>
      <c r="H39" s="210"/>
      <c r="I39" s="210"/>
      <c r="J39" s="208"/>
      <c r="K39" s="210">
        <v>0</v>
      </c>
      <c r="L39" s="210">
        <v>0</v>
      </c>
    </row>
    <row r="40" spans="1:12" ht="15">
      <c r="A40" s="175"/>
      <c r="B40" s="252">
        <f t="shared" si="5"/>
        <v>1027</v>
      </c>
      <c r="C40" s="202"/>
      <c r="D40" s="208">
        <f t="shared" si="17"/>
        <v>0</v>
      </c>
      <c r="E40" s="209">
        <f t="shared" si="18"/>
        <v>0</v>
      </c>
      <c r="F40" s="209">
        <f t="shared" si="19"/>
        <v>0</v>
      </c>
      <c r="G40" s="208"/>
      <c r="H40" s="210"/>
      <c r="I40" s="210"/>
      <c r="J40" s="208"/>
      <c r="K40" s="210">
        <v>0</v>
      </c>
      <c r="L40" s="210">
        <v>0</v>
      </c>
    </row>
    <row r="41" spans="1:12" ht="15">
      <c r="A41" s="175" t="s">
        <v>278</v>
      </c>
      <c r="B41" s="252">
        <f t="shared" si="5"/>
        <v>1028</v>
      </c>
      <c r="C41" s="202"/>
      <c r="D41" s="208">
        <f t="shared" si="17"/>
        <v>0</v>
      </c>
      <c r="E41" s="209">
        <f t="shared" si="18"/>
        <v>0</v>
      </c>
      <c r="F41" s="209">
        <f t="shared" si="19"/>
        <v>0</v>
      </c>
      <c r="G41" s="208"/>
      <c r="H41" s="210"/>
      <c r="I41" s="210"/>
      <c r="J41" s="208"/>
      <c r="K41" s="210">
        <v>0</v>
      </c>
      <c r="L41" s="210">
        <v>0</v>
      </c>
    </row>
    <row r="42" spans="1:12" ht="15">
      <c r="A42" s="175" t="s">
        <v>279</v>
      </c>
      <c r="B42" s="252">
        <f t="shared" si="5"/>
        <v>1029</v>
      </c>
      <c r="C42" s="202"/>
      <c r="D42" s="208">
        <f t="shared" si="17"/>
        <v>0</v>
      </c>
      <c r="E42" s="209">
        <f t="shared" si="18"/>
        <v>0</v>
      </c>
      <c r="F42" s="209">
        <f t="shared" si="19"/>
        <v>0</v>
      </c>
      <c r="G42" s="208"/>
      <c r="H42" s="210"/>
      <c r="I42" s="210"/>
      <c r="J42" s="208"/>
      <c r="K42" s="210">
        <v>0</v>
      </c>
      <c r="L42" s="210">
        <v>0</v>
      </c>
    </row>
    <row r="43" spans="1:12" ht="15">
      <c r="A43" s="175" t="s">
        <v>280</v>
      </c>
      <c r="B43" s="252">
        <f t="shared" si="5"/>
        <v>1030</v>
      </c>
      <c r="C43" s="202"/>
      <c r="D43" s="208">
        <f t="shared" si="17"/>
        <v>0</v>
      </c>
      <c r="E43" s="209">
        <f t="shared" si="18"/>
        <v>0</v>
      </c>
      <c r="F43" s="209">
        <f t="shared" si="19"/>
        <v>0</v>
      </c>
      <c r="G43" s="208"/>
      <c r="H43" s="210"/>
      <c r="I43" s="210"/>
      <c r="J43" s="208"/>
      <c r="K43" s="210">
        <v>0</v>
      </c>
      <c r="L43" s="210">
        <v>0</v>
      </c>
    </row>
    <row r="44" spans="1:12" ht="15">
      <c r="A44" s="175" t="s">
        <v>281</v>
      </c>
      <c r="B44" s="252">
        <f t="shared" si="5"/>
        <v>1031</v>
      </c>
      <c r="C44" s="202"/>
      <c r="D44" s="208">
        <f t="shared" si="17"/>
        <v>0</v>
      </c>
      <c r="E44" s="209">
        <f t="shared" si="18"/>
        <v>0</v>
      </c>
      <c r="F44" s="209">
        <f t="shared" si="19"/>
        <v>0</v>
      </c>
      <c r="G44" s="208"/>
      <c r="H44" s="210"/>
      <c r="I44" s="210"/>
      <c r="J44" s="208"/>
      <c r="K44" s="210">
        <v>0</v>
      </c>
      <c r="L44" s="210">
        <v>0</v>
      </c>
    </row>
    <row r="45" spans="1:12" ht="15">
      <c r="A45" s="175" t="s">
        <v>282</v>
      </c>
      <c r="B45" s="252">
        <f t="shared" si="5"/>
        <v>1032</v>
      </c>
      <c r="C45" s="202"/>
      <c r="D45" s="208">
        <f t="shared" si="17"/>
        <v>0</v>
      </c>
      <c r="E45" s="209">
        <f t="shared" si="18"/>
        <v>0</v>
      </c>
      <c r="F45" s="209">
        <f t="shared" si="19"/>
        <v>0</v>
      </c>
      <c r="G45" s="208"/>
      <c r="H45" s="210"/>
      <c r="I45" s="210"/>
      <c r="J45" s="208"/>
      <c r="K45" s="210">
        <v>0</v>
      </c>
      <c r="L45" s="210">
        <v>0</v>
      </c>
    </row>
    <row r="46" spans="1:12" ht="15">
      <c r="A46" s="175" t="s">
        <v>283</v>
      </c>
      <c r="B46" s="252">
        <f t="shared" si="5"/>
        <v>1033</v>
      </c>
      <c r="C46" s="202"/>
      <c r="D46" s="208">
        <f t="shared" si="17"/>
        <v>0</v>
      </c>
      <c r="E46" s="209">
        <f t="shared" si="18"/>
        <v>0</v>
      </c>
      <c r="F46" s="209">
        <f t="shared" si="19"/>
        <v>0</v>
      </c>
      <c r="G46" s="208"/>
      <c r="H46" s="210"/>
      <c r="I46" s="210"/>
      <c r="J46" s="208"/>
      <c r="K46" s="210">
        <v>0</v>
      </c>
      <c r="L46" s="210">
        <v>0</v>
      </c>
    </row>
    <row r="47" spans="1:12" ht="15">
      <c r="A47" s="175" t="s">
        <v>284</v>
      </c>
      <c r="B47" s="252">
        <f t="shared" ref="B47" si="20">B46+1</f>
        <v>1034</v>
      </c>
      <c r="C47" s="252"/>
      <c r="D47" s="208">
        <f t="shared" ref="D47" si="21">G47+J47</f>
        <v>0</v>
      </c>
      <c r="E47" s="209">
        <f t="shared" ref="E47" si="22">H47+K47</f>
        <v>0</v>
      </c>
      <c r="F47" s="209">
        <f t="shared" ref="F47" si="23">I47+L47</f>
        <v>0</v>
      </c>
      <c r="G47" s="208"/>
      <c r="H47" s="210"/>
      <c r="I47" s="210"/>
      <c r="J47" s="208"/>
      <c r="K47" s="210">
        <v>0</v>
      </c>
      <c r="L47" s="210">
        <v>0</v>
      </c>
    </row>
    <row r="48" spans="1:12" ht="15">
      <c r="A48" s="175" t="s">
        <v>285</v>
      </c>
      <c r="B48" s="252">
        <f t="shared" ref="B48:B51" si="24">B47+1</f>
        <v>1035</v>
      </c>
      <c r="C48" s="252"/>
      <c r="D48" s="208">
        <f t="shared" ref="D48:D50" si="25">G48+J48</f>
        <v>0</v>
      </c>
      <c r="E48" s="209">
        <f t="shared" ref="E48:E51" si="26">H48+K48</f>
        <v>0</v>
      </c>
      <c r="F48" s="209">
        <f t="shared" ref="F48:F51" si="27">I48+L48</f>
        <v>0</v>
      </c>
      <c r="G48" s="208"/>
      <c r="H48" s="210"/>
      <c r="I48" s="210"/>
      <c r="J48" s="208"/>
      <c r="K48" s="210">
        <v>0</v>
      </c>
      <c r="L48" s="210">
        <v>0</v>
      </c>
    </row>
    <row r="49" spans="1:12" ht="15">
      <c r="A49" s="175" t="s">
        <v>286</v>
      </c>
      <c r="B49" s="252">
        <f t="shared" si="24"/>
        <v>1036</v>
      </c>
      <c r="C49" s="252"/>
      <c r="D49" s="208">
        <f t="shared" si="25"/>
        <v>0</v>
      </c>
      <c r="E49" s="209">
        <f t="shared" si="26"/>
        <v>0</v>
      </c>
      <c r="F49" s="209">
        <f t="shared" si="27"/>
        <v>0</v>
      </c>
      <c r="G49" s="208"/>
      <c r="H49" s="210"/>
      <c r="I49" s="210"/>
      <c r="J49" s="208"/>
      <c r="K49" s="210">
        <v>0</v>
      </c>
      <c r="L49" s="210">
        <v>0</v>
      </c>
    </row>
    <row r="50" spans="1:12" ht="15">
      <c r="A50" s="175" t="s">
        <v>287</v>
      </c>
      <c r="B50" s="252">
        <f t="shared" si="24"/>
        <v>1037</v>
      </c>
      <c r="C50" s="252"/>
      <c r="D50" s="208">
        <f t="shared" si="25"/>
        <v>0</v>
      </c>
      <c r="E50" s="209">
        <f t="shared" si="26"/>
        <v>0</v>
      </c>
      <c r="F50" s="209">
        <f t="shared" si="27"/>
        <v>0</v>
      </c>
      <c r="G50" s="208"/>
      <c r="H50" s="210"/>
      <c r="I50" s="210"/>
      <c r="J50" s="208"/>
      <c r="K50" s="210">
        <v>0</v>
      </c>
      <c r="L50" s="210">
        <v>0</v>
      </c>
    </row>
    <row r="51" spans="1:12" ht="15">
      <c r="A51" s="175" t="s">
        <v>288</v>
      </c>
      <c r="B51" s="252">
        <f t="shared" si="24"/>
        <v>1038</v>
      </c>
      <c r="C51" s="252"/>
      <c r="D51" s="208">
        <f>G51+J51</f>
        <v>0</v>
      </c>
      <c r="E51" s="209">
        <f t="shared" si="26"/>
        <v>0</v>
      </c>
      <c r="F51" s="209">
        <f t="shared" si="27"/>
        <v>0</v>
      </c>
      <c r="G51" s="208"/>
      <c r="H51" s="210"/>
      <c r="I51" s="210"/>
      <c r="J51" s="208"/>
      <c r="K51" s="210">
        <v>0</v>
      </c>
      <c r="L51" s="210">
        <v>0</v>
      </c>
    </row>
  </sheetData>
  <mergeCells count="11">
    <mergeCell ref="G9:L9"/>
    <mergeCell ref="G10:I10"/>
    <mergeCell ref="J10:L10"/>
    <mergeCell ref="A3:L3"/>
    <mergeCell ref="A4:L4"/>
    <mergeCell ref="A5:L5"/>
    <mergeCell ref="A8:A11"/>
    <mergeCell ref="B8:B11"/>
    <mergeCell ref="C8:C11"/>
    <mergeCell ref="D8:L8"/>
    <mergeCell ref="D9:F10"/>
  </mergeCells>
  <hyperlinks>
    <hyperlink ref="G10" r:id="rId1" display="consultantplus://offline/ref=838F91B6445C383068C9FF87801A905B05D7C2BA03DE6E11CC7160FBE7R6RFF"/>
    <hyperlink ref="J10" r:id="rId2" display="consultantplus://offline/ref=838F91B6445C383068C9FF87801A905B05D7C2BD04D86E11CC7160FBE7R6RFF"/>
  </hyperlinks>
  <pageMargins left="0.25" right="0.25" top="0.75" bottom="0.75" header="0.3" footer="0.3"/>
  <pageSetup paperSize="9" scale="53" orientation="landscape" r:id="rId3"/>
  <rowBreaks count="1" manualBreakCount="1">
    <brk id="27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C17"/>
  <sheetViews>
    <sheetView view="pageBreakPreview" workbookViewId="0">
      <selection activeCell="B10" sqref="B10"/>
    </sheetView>
  </sheetViews>
  <sheetFormatPr defaultColWidth="9.140625" defaultRowHeight="15"/>
  <cols>
    <col min="1" max="1" width="22.28515625" style="50" customWidth="1"/>
    <col min="2" max="3" width="25.7109375" style="50" customWidth="1"/>
    <col min="4" max="16384" width="9.140625" style="50"/>
  </cols>
  <sheetData>
    <row r="1" spans="1:3">
      <c r="C1" s="51" t="s">
        <v>132</v>
      </c>
    </row>
    <row r="2" spans="1:3">
      <c r="A2" s="366" t="s">
        <v>115</v>
      </c>
      <c r="B2" s="366"/>
      <c r="C2" s="366"/>
    </row>
    <row r="3" spans="1:3">
      <c r="A3" s="366" t="s">
        <v>116</v>
      </c>
      <c r="B3" s="366"/>
      <c r="C3" s="366"/>
    </row>
    <row r="4" spans="1:3">
      <c r="A4" s="366" t="s">
        <v>366</v>
      </c>
      <c r="B4" s="366"/>
      <c r="C4" s="366"/>
    </row>
    <row r="5" spans="1:3">
      <c r="A5" s="366" t="s">
        <v>117</v>
      </c>
      <c r="B5" s="366"/>
      <c r="C5" s="366"/>
    </row>
    <row r="6" spans="1:3">
      <c r="A6" s="60"/>
    </row>
    <row r="7" spans="1:3" s="82" customFormat="1" ht="67.5" customHeight="1">
      <c r="A7" s="68" t="s">
        <v>0</v>
      </c>
      <c r="B7" s="68" t="s">
        <v>1</v>
      </c>
      <c r="C7" s="68" t="s">
        <v>118</v>
      </c>
    </row>
    <row r="8" spans="1:3" s="84" customFormat="1" ht="16.5" customHeight="1">
      <c r="A8" s="83">
        <v>1</v>
      </c>
      <c r="B8" s="83">
        <v>2</v>
      </c>
      <c r="C8" s="83">
        <v>3</v>
      </c>
    </row>
    <row r="9" spans="1:3" ht="29.25" customHeight="1">
      <c r="A9" s="88" t="s">
        <v>27</v>
      </c>
      <c r="B9" s="54">
        <v>10</v>
      </c>
      <c r="C9" s="89">
        <v>0</v>
      </c>
    </row>
    <row r="10" spans="1:3" ht="39" customHeight="1">
      <c r="A10" s="88" t="s">
        <v>28</v>
      </c>
      <c r="B10" s="54">
        <v>20</v>
      </c>
      <c r="C10" s="89">
        <v>0</v>
      </c>
    </row>
    <row r="11" spans="1:3">
      <c r="A11" s="88" t="s">
        <v>119</v>
      </c>
      <c r="B11" s="54">
        <v>30</v>
      </c>
      <c r="C11" s="89">
        <v>0</v>
      </c>
    </row>
    <row r="12" spans="1:3">
      <c r="A12" s="88"/>
      <c r="B12" s="88"/>
      <c r="C12" s="89"/>
    </row>
    <row r="13" spans="1:3">
      <c r="A13" s="88" t="s">
        <v>120</v>
      </c>
      <c r="B13" s="54">
        <v>40</v>
      </c>
      <c r="C13" s="89">
        <v>0</v>
      </c>
    </row>
    <row r="14" spans="1:3">
      <c r="A14" s="88"/>
      <c r="B14" s="88"/>
      <c r="C14" s="89"/>
    </row>
    <row r="16" spans="1:3">
      <c r="B16" s="59"/>
    </row>
    <row r="17" spans="1:1" s="99" customFormat="1">
      <c r="A17" s="98" t="s">
        <v>164</v>
      </c>
    </row>
  </sheetData>
  <mergeCells count="4">
    <mergeCell ref="A2:C2"/>
    <mergeCell ref="A3:C3"/>
    <mergeCell ref="A4:C4"/>
    <mergeCell ref="A5:C5"/>
  </mergeCells>
  <phoneticPr fontId="2" type="noConversion"/>
  <printOptions horizontalCentered="1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13"/>
  <sheetViews>
    <sheetView view="pageBreakPreview" workbookViewId="0">
      <selection activeCell="G8" sqref="G8"/>
    </sheetView>
  </sheetViews>
  <sheetFormatPr defaultColWidth="9.140625" defaultRowHeight="15"/>
  <cols>
    <col min="1" max="1" width="30.28515625" style="50" customWidth="1"/>
    <col min="2" max="2" width="26.28515625" style="50" customWidth="1"/>
    <col min="3" max="3" width="20.7109375" style="50" customWidth="1"/>
    <col min="4" max="16384" width="9.140625" style="50"/>
  </cols>
  <sheetData>
    <row r="1" spans="1:3">
      <c r="C1" s="51" t="s">
        <v>157</v>
      </c>
    </row>
    <row r="2" spans="1:3">
      <c r="C2" s="51"/>
    </row>
    <row r="3" spans="1:3">
      <c r="A3" s="366" t="s">
        <v>121</v>
      </c>
      <c r="B3" s="366"/>
      <c r="C3" s="366"/>
    </row>
    <row r="4" spans="1:3">
      <c r="A4" s="60"/>
    </row>
    <row r="5" spans="1:3" s="82" customFormat="1" ht="33" customHeight="1">
      <c r="A5" s="68" t="s">
        <v>0</v>
      </c>
      <c r="B5" s="68" t="s">
        <v>1</v>
      </c>
      <c r="C5" s="68" t="s">
        <v>122</v>
      </c>
    </row>
    <row r="6" spans="1:3" s="78" customFormat="1" ht="12">
      <c r="A6" s="77">
        <v>1</v>
      </c>
      <c r="B6" s="77">
        <v>2</v>
      </c>
      <c r="C6" s="77">
        <v>3</v>
      </c>
    </row>
    <row r="7" spans="1:3" ht="31.5" customHeight="1">
      <c r="A7" s="88" t="s">
        <v>123</v>
      </c>
      <c r="B7" s="54">
        <v>10</v>
      </c>
      <c r="C7" s="89">
        <v>0</v>
      </c>
    </row>
    <row r="8" spans="1:3" ht="124.5" customHeight="1">
      <c r="A8" s="90" t="s">
        <v>124</v>
      </c>
      <c r="B8" s="54">
        <v>20</v>
      </c>
      <c r="C8" s="89"/>
    </row>
    <row r="9" spans="1:3" ht="45">
      <c r="A9" s="88" t="s">
        <v>125</v>
      </c>
      <c r="B9" s="54">
        <v>30</v>
      </c>
      <c r="C9" s="89"/>
    </row>
    <row r="13" spans="1:3" s="99" customFormat="1">
      <c r="A13" s="98" t="s">
        <v>164</v>
      </c>
    </row>
  </sheetData>
  <mergeCells count="1">
    <mergeCell ref="A3:C3"/>
  </mergeCells>
  <phoneticPr fontId="2" type="noConversion"/>
  <hyperlinks>
    <hyperlink ref="A8" r:id="rId1" display="consultantplus://offline/ref=1BF242F4A6F15E814FFDA8BA8883EDE30F4271FE77F4760EED3F2D51CF2F37K"/>
  </hyperlinks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N38"/>
  <sheetViews>
    <sheetView view="pageBreakPreview" topLeftCell="A13" workbookViewId="0">
      <selection activeCell="K15" sqref="K15:K18"/>
    </sheetView>
  </sheetViews>
  <sheetFormatPr defaultColWidth="9.140625" defaultRowHeight="15"/>
  <cols>
    <col min="1" max="1" width="6" style="8" customWidth="1"/>
    <col min="2" max="2" width="16.7109375" style="8" customWidth="1"/>
    <col min="3" max="3" width="14.7109375" style="8" customWidth="1"/>
    <col min="4" max="4" width="11.85546875" style="8" customWidth="1"/>
    <col min="5" max="5" width="14.140625" style="8" customWidth="1"/>
    <col min="6" max="6" width="11" style="8" customWidth="1"/>
    <col min="7" max="7" width="11.7109375" style="8" customWidth="1"/>
    <col min="8" max="8" width="10.5703125" style="8" customWidth="1"/>
    <col min="9" max="9" width="12.5703125" style="8" customWidth="1"/>
    <col min="10" max="10" width="16.28515625" style="8" customWidth="1"/>
    <col min="11" max="11" width="17.42578125" style="120" customWidth="1"/>
    <col min="12" max="12" width="11.28515625" style="8" customWidth="1"/>
    <col min="13" max="13" width="10" style="10" bestFit="1" customWidth="1"/>
    <col min="14" max="16384" width="9.140625" style="8"/>
  </cols>
  <sheetData>
    <row r="1" spans="1:14">
      <c r="A1" s="367" t="s">
        <v>168</v>
      </c>
      <c r="B1" s="367"/>
      <c r="C1" s="367"/>
      <c r="D1" s="367"/>
      <c r="E1" s="367"/>
      <c r="F1" s="367"/>
      <c r="G1" s="367"/>
      <c r="H1" s="367"/>
      <c r="I1" s="367"/>
      <c r="J1" s="367"/>
    </row>
    <row r="3" spans="1:14">
      <c r="A3" s="367" t="s">
        <v>29</v>
      </c>
      <c r="B3" s="367"/>
      <c r="C3" s="367"/>
      <c r="D3" s="367"/>
      <c r="E3" s="367"/>
      <c r="F3" s="367"/>
      <c r="G3" s="367"/>
      <c r="H3" s="367"/>
      <c r="I3" s="367"/>
      <c r="J3" s="367"/>
    </row>
    <row r="4" spans="1:14">
      <c r="A4" s="9"/>
    </row>
    <row r="5" spans="1:14">
      <c r="A5" s="367" t="s">
        <v>167</v>
      </c>
      <c r="B5" s="367"/>
      <c r="C5" s="367"/>
      <c r="D5" s="367"/>
      <c r="E5" s="367"/>
      <c r="F5" s="367"/>
      <c r="G5" s="367"/>
      <c r="H5" s="367"/>
      <c r="I5" s="367"/>
      <c r="J5" s="367"/>
    </row>
    <row r="6" spans="1:14">
      <c r="A6" s="14"/>
      <c r="B6" s="14"/>
      <c r="C6" s="14"/>
      <c r="D6" s="14"/>
      <c r="E6" s="14"/>
      <c r="F6" s="14"/>
      <c r="G6" s="14"/>
      <c r="H6" s="14"/>
      <c r="I6" s="14"/>
      <c r="J6" s="30" t="s">
        <v>133</v>
      </c>
    </row>
    <row r="7" spans="1:14" s="28" customFormat="1" ht="32.25" customHeight="1">
      <c r="A7" s="371" t="s">
        <v>131</v>
      </c>
      <c r="B7" s="371"/>
      <c r="C7" s="371"/>
      <c r="D7" s="371"/>
      <c r="E7" s="371"/>
      <c r="F7" s="371"/>
      <c r="G7" s="371"/>
      <c r="H7" s="371"/>
      <c r="I7" s="371"/>
      <c r="J7" s="371"/>
      <c r="K7" s="121"/>
      <c r="M7" s="29"/>
    </row>
    <row r="8" spans="1:14">
      <c r="A8" s="9"/>
    </row>
    <row r="9" spans="1:14">
      <c r="A9" s="367" t="s">
        <v>30</v>
      </c>
      <c r="B9" s="367"/>
      <c r="C9" s="367"/>
      <c r="D9" s="367"/>
      <c r="E9" s="367"/>
      <c r="F9" s="367"/>
      <c r="G9" s="367"/>
      <c r="H9" s="367"/>
      <c r="I9" s="367"/>
      <c r="J9" s="367"/>
    </row>
    <row r="10" spans="1:14">
      <c r="A10" s="9"/>
    </row>
    <row r="11" spans="1:14" s="40" customFormat="1" ht="30" customHeight="1">
      <c r="A11" s="368" t="s">
        <v>31</v>
      </c>
      <c r="B11" s="368" t="s">
        <v>32</v>
      </c>
      <c r="C11" s="368" t="s">
        <v>33</v>
      </c>
      <c r="D11" s="368" t="s">
        <v>351</v>
      </c>
      <c r="E11" s="368"/>
      <c r="F11" s="368"/>
      <c r="G11" s="368"/>
      <c r="H11" s="368" t="s">
        <v>34</v>
      </c>
      <c r="I11" s="368" t="s">
        <v>35</v>
      </c>
      <c r="J11" s="368" t="s">
        <v>352</v>
      </c>
      <c r="K11" s="122"/>
      <c r="M11" s="25"/>
    </row>
    <row r="12" spans="1:14" s="40" customFormat="1">
      <c r="A12" s="368"/>
      <c r="B12" s="368"/>
      <c r="C12" s="368"/>
      <c r="D12" s="368" t="s">
        <v>3</v>
      </c>
      <c r="E12" s="368" t="s">
        <v>4</v>
      </c>
      <c r="F12" s="368"/>
      <c r="G12" s="368"/>
      <c r="H12" s="368"/>
      <c r="I12" s="368"/>
      <c r="J12" s="368"/>
      <c r="K12" s="122"/>
      <c r="M12" s="25"/>
    </row>
    <row r="13" spans="1:14" s="40" customFormat="1" ht="87" customHeight="1">
      <c r="A13" s="368"/>
      <c r="B13" s="368"/>
      <c r="C13" s="368"/>
      <c r="D13" s="368"/>
      <c r="E13" s="39" t="s">
        <v>36</v>
      </c>
      <c r="F13" s="39" t="s">
        <v>37</v>
      </c>
      <c r="G13" s="39" t="s">
        <v>38</v>
      </c>
      <c r="H13" s="368"/>
      <c r="I13" s="368"/>
      <c r="J13" s="368"/>
      <c r="K13" s="122"/>
      <c r="M13" s="25"/>
    </row>
    <row r="14" spans="1:14" s="42" customFormat="1" ht="12">
      <c r="A14" s="41">
        <v>1</v>
      </c>
      <c r="B14" s="41">
        <v>2</v>
      </c>
      <c r="C14" s="41">
        <v>3</v>
      </c>
      <c r="D14" s="41">
        <v>4</v>
      </c>
      <c r="E14" s="41">
        <v>5</v>
      </c>
      <c r="F14" s="41">
        <v>6</v>
      </c>
      <c r="G14" s="41">
        <v>7</v>
      </c>
      <c r="H14" s="41">
        <v>8</v>
      </c>
      <c r="I14" s="41">
        <v>9</v>
      </c>
      <c r="J14" s="41">
        <v>10</v>
      </c>
      <c r="K14" s="123"/>
      <c r="M14" s="43"/>
    </row>
    <row r="15" spans="1:14" s="50" customFormat="1" ht="44.45" customHeight="1">
      <c r="A15" s="273">
        <v>1</v>
      </c>
      <c r="B15" s="274" t="s">
        <v>309</v>
      </c>
      <c r="C15" s="275">
        <v>2</v>
      </c>
      <c r="D15" s="275">
        <f>E15+F15+G15</f>
        <v>32805.94</v>
      </c>
      <c r="E15" s="276">
        <v>19752.72</v>
      </c>
      <c r="F15" s="276"/>
      <c r="G15" s="275">
        <v>13053.22</v>
      </c>
      <c r="H15" s="277">
        <v>0</v>
      </c>
      <c r="I15" s="275">
        <f>D15*0.4</f>
        <v>13122.376000000002</v>
      </c>
      <c r="J15" s="277">
        <f>(D15+H15+I15)*12</f>
        <v>551139.79200000013</v>
      </c>
      <c r="K15" s="278">
        <v>551140.4</v>
      </c>
      <c r="L15" s="278"/>
      <c r="M15" s="56"/>
      <c r="N15" s="56"/>
    </row>
    <row r="16" spans="1:14" s="50" customFormat="1" ht="41.45" customHeight="1">
      <c r="A16" s="273">
        <v>2</v>
      </c>
      <c r="B16" s="274" t="s">
        <v>311</v>
      </c>
      <c r="C16" s="275">
        <v>11.83</v>
      </c>
      <c r="D16" s="275">
        <f t="shared" ref="D16:D18" si="0">E16+F16+G16</f>
        <v>95578.322400000005</v>
      </c>
      <c r="E16" s="276">
        <v>42494.07</v>
      </c>
      <c r="F16" s="276"/>
      <c r="G16" s="275">
        <v>53084.252399999998</v>
      </c>
      <c r="H16" s="277"/>
      <c r="I16" s="275">
        <f t="shared" ref="I16:I18" si="1">(D16+H16)*0.4</f>
        <v>38231.328960000006</v>
      </c>
      <c r="J16" s="277">
        <f t="shared" ref="J16:J17" si="2">(D16+H16+I16)*12</f>
        <v>1605715.8163200002</v>
      </c>
      <c r="K16" s="278">
        <v>1605715.82</v>
      </c>
      <c r="L16" s="278"/>
      <c r="M16" s="56"/>
      <c r="N16" s="56"/>
    </row>
    <row r="17" spans="1:14" s="50" customFormat="1" ht="28.5" customHeight="1">
      <c r="A17" s="273">
        <v>3</v>
      </c>
      <c r="B17" s="274" t="s">
        <v>310</v>
      </c>
      <c r="C17" s="275">
        <v>0.5</v>
      </c>
      <c r="D17" s="275">
        <f t="shared" si="0"/>
        <v>1973.402</v>
      </c>
      <c r="E17" s="276">
        <v>1142.5</v>
      </c>
      <c r="F17" s="276"/>
      <c r="G17" s="275">
        <v>830.90200000000004</v>
      </c>
      <c r="H17" s="277"/>
      <c r="I17" s="275">
        <f t="shared" si="1"/>
        <v>789.36080000000004</v>
      </c>
      <c r="J17" s="277">
        <f t="shared" si="2"/>
        <v>33153.153599999998</v>
      </c>
      <c r="K17" s="278">
        <v>33153.15668</v>
      </c>
      <c r="L17" s="278"/>
      <c r="M17" s="56"/>
      <c r="N17" s="56"/>
    </row>
    <row r="18" spans="1:14" s="50" customFormat="1" ht="30" customHeight="1">
      <c r="A18" s="273">
        <v>4</v>
      </c>
      <c r="B18" s="274" t="s">
        <v>312</v>
      </c>
      <c r="C18" s="275">
        <v>4</v>
      </c>
      <c r="D18" s="275">
        <f t="shared" si="0"/>
        <v>15452.9884</v>
      </c>
      <c r="E18" s="276">
        <v>8946.5</v>
      </c>
      <c r="F18" s="276"/>
      <c r="G18" s="275">
        <v>6506.4884000000002</v>
      </c>
      <c r="H18" s="277"/>
      <c r="I18" s="275">
        <f t="shared" si="1"/>
        <v>6181.1953600000006</v>
      </c>
      <c r="J18" s="277">
        <v>259610.21</v>
      </c>
      <c r="K18" s="278">
        <v>259610.21</v>
      </c>
      <c r="L18" s="278"/>
      <c r="M18" s="56"/>
      <c r="N18" s="56"/>
    </row>
    <row r="19" spans="1:14" ht="22.9" hidden="1" customHeight="1">
      <c r="A19" s="265">
        <v>5</v>
      </c>
      <c r="B19" s="44"/>
      <c r="C19" s="266"/>
      <c r="D19" s="266"/>
      <c r="E19" s="37"/>
      <c r="F19" s="37"/>
      <c r="G19" s="266"/>
      <c r="H19" s="45"/>
      <c r="I19" s="266"/>
      <c r="J19" s="266"/>
      <c r="K19" s="124"/>
      <c r="L19" s="124"/>
      <c r="N19" s="10"/>
    </row>
    <row r="20" spans="1:14" ht="19.149999999999999" hidden="1" customHeight="1">
      <c r="A20" s="265">
        <v>6</v>
      </c>
      <c r="B20" s="44"/>
      <c r="C20" s="266"/>
      <c r="D20" s="266"/>
      <c r="E20" s="37"/>
      <c r="F20" s="37"/>
      <c r="G20" s="266"/>
      <c r="H20" s="45"/>
      <c r="I20" s="266"/>
      <c r="J20" s="266"/>
      <c r="K20" s="124"/>
      <c r="L20" s="124"/>
      <c r="N20" s="10"/>
    </row>
    <row r="21" spans="1:14" ht="45.75" hidden="1" customHeight="1">
      <c r="A21" s="265"/>
      <c r="B21" s="44"/>
      <c r="C21" s="266"/>
      <c r="D21" s="266"/>
      <c r="E21" s="37"/>
      <c r="F21" s="37"/>
      <c r="G21" s="266"/>
      <c r="H21" s="45"/>
      <c r="I21" s="266"/>
      <c r="J21" s="266"/>
      <c r="K21" s="124" t="e">
        <f t="shared" ref="K21" si="3">E21*C21/$E$31*$K$23</f>
        <v>#DIV/0!</v>
      </c>
      <c r="L21" s="124" t="e">
        <f t="shared" ref="L21" si="4">K21/C21</f>
        <v>#DIV/0!</v>
      </c>
      <c r="N21" s="10"/>
    </row>
    <row r="22" spans="1:14" s="127" customFormat="1" ht="14.25" customHeight="1">
      <c r="A22" s="369" t="s">
        <v>39</v>
      </c>
      <c r="B22" s="370"/>
      <c r="C22" s="38">
        <f>SUM(C15:C21)</f>
        <v>18.329999999999998</v>
      </c>
      <c r="D22" s="38">
        <f>SUM(D15:D21)</f>
        <v>145810.65280000001</v>
      </c>
      <c r="E22" s="38" t="s">
        <v>40</v>
      </c>
      <c r="F22" s="38" t="s">
        <v>40</v>
      </c>
      <c r="G22" s="38" t="s">
        <v>40</v>
      </c>
      <c r="H22" s="38" t="s">
        <v>40</v>
      </c>
      <c r="I22" s="38" t="s">
        <v>40</v>
      </c>
      <c r="J22" s="279">
        <f>SUM(J15:J21)</f>
        <v>2449618.9719200004</v>
      </c>
      <c r="K22" s="124"/>
      <c r="L22" s="125"/>
      <c r="M22" s="126"/>
    </row>
    <row r="23" spans="1:14">
      <c r="D23" s="25"/>
      <c r="E23" s="25"/>
      <c r="F23" s="25"/>
      <c r="G23" s="25"/>
      <c r="H23" s="25"/>
      <c r="I23" s="25"/>
      <c r="J23" s="25"/>
      <c r="K23" s="124"/>
      <c r="L23" s="25"/>
    </row>
    <row r="24" spans="1:14">
      <c r="E24" s="93"/>
      <c r="I24" s="120"/>
      <c r="J24" s="93"/>
    </row>
    <row r="25" spans="1:14">
      <c r="E25" s="93"/>
      <c r="J25" s="10"/>
    </row>
    <row r="26" spans="1:14">
      <c r="E26" s="93"/>
      <c r="J26" s="10"/>
    </row>
    <row r="27" spans="1:14">
      <c r="E27" s="93"/>
      <c r="J27" s="10"/>
    </row>
    <row r="28" spans="1:14">
      <c r="E28" s="93"/>
      <c r="J28" s="10"/>
    </row>
    <row r="29" spans="1:14">
      <c r="B29" s="127"/>
      <c r="C29" s="127"/>
      <c r="D29" s="127"/>
      <c r="E29" s="93"/>
      <c r="J29" s="10"/>
    </row>
    <row r="30" spans="1:14">
      <c r="E30" s="93"/>
      <c r="J30" s="10"/>
    </row>
    <row r="31" spans="1:14">
      <c r="B31" s="127"/>
      <c r="C31" s="127"/>
      <c r="D31" s="127"/>
      <c r="E31" s="93"/>
      <c r="J31" s="10"/>
    </row>
    <row r="32" spans="1:14">
      <c r="E32" s="93"/>
    </row>
    <row r="33" spans="2:5">
      <c r="E33" s="93"/>
    </row>
    <row r="34" spans="2:5">
      <c r="E34" s="93"/>
    </row>
    <row r="35" spans="2:5">
      <c r="B35" s="127"/>
      <c r="C35" s="127"/>
      <c r="D35" s="127"/>
      <c r="E35" s="93"/>
    </row>
    <row r="36" spans="2:5">
      <c r="E36" s="93"/>
    </row>
    <row r="37" spans="2:5">
      <c r="B37" s="127"/>
      <c r="C37" s="127"/>
      <c r="D37" s="127"/>
      <c r="E37" s="93"/>
    </row>
    <row r="38" spans="2:5">
      <c r="D38" s="10"/>
    </row>
  </sheetData>
  <mergeCells count="15">
    <mergeCell ref="A22:B22"/>
    <mergeCell ref="A3:J3"/>
    <mergeCell ref="A5:J5"/>
    <mergeCell ref="A7:J7"/>
    <mergeCell ref="A9:J9"/>
    <mergeCell ref="A11:A13"/>
    <mergeCell ref="B11:B13"/>
    <mergeCell ref="C11:C13"/>
    <mergeCell ref="D11:G11"/>
    <mergeCell ref="A1:J1"/>
    <mergeCell ref="H11:H13"/>
    <mergeCell ref="I11:I13"/>
    <mergeCell ref="J11:J13"/>
    <mergeCell ref="D12:D13"/>
    <mergeCell ref="E12:G12"/>
  </mergeCells>
  <phoneticPr fontId="2" type="noConversion"/>
  <printOptions horizontalCentered="1"/>
  <pageMargins left="0.39370078740157483" right="0.19685039370078741" top="0.19685039370078741" bottom="0.19685039370078741" header="0.51181102362204722" footer="0.51181102362204722"/>
  <pageSetup paperSize="9" scale="7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3"/>
  <sheetViews>
    <sheetView view="pageBreakPreview" workbookViewId="0">
      <selection activeCell="B14" sqref="B14"/>
    </sheetView>
  </sheetViews>
  <sheetFormatPr defaultColWidth="9.140625" defaultRowHeight="15"/>
  <cols>
    <col min="1" max="1" width="9.140625" style="50"/>
    <col min="2" max="6" width="14.42578125" style="50" customWidth="1"/>
    <col min="7" max="16384" width="9.140625" style="50"/>
  </cols>
  <sheetData>
    <row r="1" spans="1:8">
      <c r="F1" s="51" t="s">
        <v>135</v>
      </c>
    </row>
    <row r="2" spans="1:8">
      <c r="F2" s="51"/>
    </row>
    <row r="3" spans="1:8">
      <c r="A3" s="366" t="s">
        <v>126</v>
      </c>
      <c r="B3" s="366"/>
      <c r="C3" s="366"/>
      <c r="D3" s="366"/>
      <c r="E3" s="366"/>
      <c r="F3" s="366"/>
    </row>
    <row r="4" spans="1:8">
      <c r="A4" s="366" t="s">
        <v>127</v>
      </c>
      <c r="B4" s="366"/>
      <c r="C4" s="366"/>
      <c r="D4" s="366"/>
      <c r="E4" s="366"/>
      <c r="F4" s="366"/>
    </row>
    <row r="5" spans="1:8">
      <c r="A5" s="60"/>
    </row>
    <row r="6" spans="1:8" s="82" customFormat="1" ht="95.25" customHeight="1">
      <c r="A6" s="68" t="s">
        <v>31</v>
      </c>
      <c r="B6" s="68" t="s">
        <v>41</v>
      </c>
      <c r="C6" s="68" t="s">
        <v>128</v>
      </c>
      <c r="D6" s="68" t="s">
        <v>129</v>
      </c>
      <c r="E6" s="68" t="s">
        <v>130</v>
      </c>
      <c r="F6" s="68" t="s">
        <v>77</v>
      </c>
    </row>
    <row r="7" spans="1:8" s="84" customFormat="1" ht="21" customHeight="1">
      <c r="A7" s="83">
        <v>1</v>
      </c>
      <c r="B7" s="83">
        <v>2</v>
      </c>
      <c r="C7" s="83">
        <v>3</v>
      </c>
      <c r="D7" s="83">
        <v>4</v>
      </c>
      <c r="E7" s="83">
        <v>5</v>
      </c>
      <c r="F7" s="83">
        <v>6</v>
      </c>
    </row>
    <row r="8" spans="1:8">
      <c r="A8" s="54" t="s">
        <v>224</v>
      </c>
      <c r="B8" s="54" t="s">
        <v>330</v>
      </c>
      <c r="C8" s="54">
        <v>100</v>
      </c>
      <c r="D8" s="54">
        <v>35</v>
      </c>
      <c r="E8" s="54">
        <v>3</v>
      </c>
      <c r="F8" s="54">
        <v>10500</v>
      </c>
      <c r="G8" s="56"/>
      <c r="H8" s="56"/>
    </row>
    <row r="9" spans="1:8">
      <c r="A9" s="54" t="s">
        <v>224</v>
      </c>
      <c r="B9" s="54" t="s">
        <v>224</v>
      </c>
      <c r="C9" s="54" t="s">
        <v>224</v>
      </c>
      <c r="D9" s="54" t="s">
        <v>224</v>
      </c>
      <c r="E9" s="54" t="s">
        <v>224</v>
      </c>
      <c r="F9" s="54" t="s">
        <v>224</v>
      </c>
      <c r="G9" s="56"/>
      <c r="H9" s="56"/>
    </row>
    <row r="10" spans="1:8">
      <c r="A10" s="54"/>
      <c r="B10" s="57" t="s">
        <v>39</v>
      </c>
      <c r="C10" s="54" t="s">
        <v>40</v>
      </c>
      <c r="D10" s="54" t="s">
        <v>40</v>
      </c>
      <c r="E10" s="54" t="s">
        <v>40</v>
      </c>
      <c r="F10" s="55">
        <v>10500</v>
      </c>
      <c r="G10" s="56"/>
      <c r="H10" s="56"/>
    </row>
    <row r="11" spans="1:8">
      <c r="F11" s="56"/>
      <c r="G11" s="56"/>
      <c r="H11" s="56"/>
    </row>
    <row r="12" spans="1:8">
      <c r="F12" s="56"/>
      <c r="G12" s="56"/>
      <c r="H12" s="56"/>
    </row>
    <row r="13" spans="1:8" s="99" customFormat="1">
      <c r="A13" s="98" t="s">
        <v>164</v>
      </c>
      <c r="F13" s="100"/>
      <c r="G13" s="100"/>
      <c r="H13" s="100"/>
    </row>
  </sheetData>
  <mergeCells count="2">
    <mergeCell ref="A3:F3"/>
    <mergeCell ref="A4:F4"/>
  </mergeCells>
  <phoneticPr fontId="2" type="noConversion"/>
  <pageMargins left="0.59055118110236227" right="0.19685039370078741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21</vt:i4>
      </vt:variant>
    </vt:vector>
  </HeadingPairs>
  <TitlesOfParts>
    <vt:vector size="43" baseType="lpstr">
      <vt:lpstr>Стр.1</vt:lpstr>
      <vt:lpstr>Стр.2</vt:lpstr>
      <vt:lpstr>1.</vt:lpstr>
      <vt:lpstr>2.</vt:lpstr>
      <vt:lpstr>Стр.5</vt:lpstr>
      <vt:lpstr>3.</vt:lpstr>
      <vt:lpstr>4.</vt:lpstr>
      <vt:lpstr>1.1</vt:lpstr>
      <vt:lpstr>1.2</vt:lpstr>
      <vt:lpstr>1.3</vt:lpstr>
      <vt:lpstr>1.4</vt:lpstr>
      <vt:lpstr>2</vt:lpstr>
      <vt:lpstr>3</vt:lpstr>
      <vt:lpstr>4</vt:lpstr>
      <vt:lpstr>5.1</vt:lpstr>
      <vt:lpstr>5.2</vt:lpstr>
      <vt:lpstr>5.3</vt:lpstr>
      <vt:lpstr>5.4</vt:lpstr>
      <vt:lpstr>5.5</vt:lpstr>
      <vt:lpstr>5.6</vt:lpstr>
      <vt:lpstr>5.7</vt:lpstr>
      <vt:lpstr>Лист1</vt:lpstr>
      <vt:lpstr>'1.'!Область_печати</vt:lpstr>
      <vt:lpstr>'1.1'!Область_печати</vt:lpstr>
      <vt:lpstr>'1.2'!Область_печати</vt:lpstr>
      <vt:lpstr>'1.3'!Область_печати</vt:lpstr>
      <vt:lpstr>'1.4'!Область_печати</vt:lpstr>
      <vt:lpstr>'2'!Область_печати</vt:lpstr>
      <vt:lpstr>'2.'!Область_печати</vt:lpstr>
      <vt:lpstr>'3'!Область_печати</vt:lpstr>
      <vt:lpstr>'3.'!Область_печати</vt:lpstr>
      <vt:lpstr>'4'!Область_печати</vt:lpstr>
      <vt:lpstr>'4.'!Область_печати</vt:lpstr>
      <vt:lpstr>'5.1'!Область_печати</vt:lpstr>
      <vt:lpstr>'5.2'!Область_печати</vt:lpstr>
      <vt:lpstr>'5.3'!Область_печати</vt:lpstr>
      <vt:lpstr>'5.4'!Область_печати</vt:lpstr>
      <vt:lpstr>'5.5'!Область_печати</vt:lpstr>
      <vt:lpstr>'5.6'!Область_печати</vt:lpstr>
      <vt:lpstr>'5.7'!Область_печати</vt:lpstr>
      <vt:lpstr>Стр.1!Область_печати</vt:lpstr>
      <vt:lpstr>Стр.2!Область_печати</vt:lpstr>
      <vt:lpstr>Стр.5!Область_печати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U31</dc:creator>
  <cp:lastModifiedBy>Пользователь Windows</cp:lastModifiedBy>
  <cp:lastPrinted>2018-01-29T12:02:32Z</cp:lastPrinted>
  <dcterms:created xsi:type="dcterms:W3CDTF">2016-11-15T11:35:14Z</dcterms:created>
  <dcterms:modified xsi:type="dcterms:W3CDTF">2018-01-29T12:17:45Z</dcterms:modified>
</cp:coreProperties>
</file>